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05" windowWidth="14805" windowHeight="8010" tabRatio="760" activeTab="3"/>
  </bookViews>
  <sheets>
    <sheet name="所要額調書（記入例)" sheetId="6" r:id="rId1"/>
    <sheet name="所要額調書（数式なし）" sheetId="1" r:id="rId2"/>
    <sheet name="所要額調書（数式あり）" sheetId="3" r:id="rId3"/>
    <sheet name="国加算等の計明細シート（数式あり）" sheetId="4" r:id="rId4"/>
    <sheet name="Sheet2" sheetId="2" r:id="rId5"/>
  </sheets>
  <definedNames>
    <definedName name="_xlnm.Print_Area" localSheetId="4">Sheet2!$B$1:$G$66</definedName>
    <definedName name="_xlnm.Print_Area" localSheetId="0">'所要額調書（記入例)'!$A$1:$N$41</definedName>
    <definedName name="_xlnm.Print_Area" localSheetId="2">'所要額調書（数式あり）'!$A$1:$N$40</definedName>
    <definedName name="_xlnm.Print_Area" localSheetId="1">'所要額調書（数式なし）'!$A$1:$N$40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6" l="1"/>
  <c r="N27" i="6"/>
  <c r="J9" i="3" l="1"/>
  <c r="L8" i="4"/>
  <c r="L9" i="4"/>
  <c r="L10" i="4"/>
  <c r="L11" i="4"/>
  <c r="L12" i="4"/>
  <c r="L13" i="4"/>
  <c r="L14" i="4"/>
  <c r="L15" i="4"/>
  <c r="L16" i="4"/>
  <c r="L17" i="4"/>
  <c r="L18" i="4"/>
  <c r="J16" i="4"/>
  <c r="J17" i="4"/>
  <c r="J18" i="4"/>
  <c r="J8" i="4"/>
  <c r="J9" i="4"/>
  <c r="J10" i="4"/>
  <c r="J19" i="4" s="1"/>
  <c r="J11" i="4"/>
  <c r="J12" i="4"/>
  <c r="J13" i="4"/>
  <c r="J14" i="4"/>
  <c r="J15" i="4"/>
  <c r="L19" i="4"/>
  <c r="H7" i="4" l="1"/>
  <c r="J7" i="4" s="1"/>
  <c r="L7" i="4" s="1"/>
  <c r="H17" i="4" l="1"/>
  <c r="H18" i="4"/>
  <c r="C19" i="4"/>
  <c r="B19" i="4"/>
  <c r="J19" i="6"/>
  <c r="L30" i="3" l="1"/>
  <c r="L31" i="3"/>
  <c r="R28" i="3"/>
  <c r="L28" i="3" s="1"/>
  <c r="R29" i="3"/>
  <c r="L29" i="3" s="1"/>
  <c r="R30" i="3"/>
  <c r="R31" i="3"/>
  <c r="R27" i="3"/>
  <c r="L27" i="3" l="1"/>
  <c r="N27" i="3" s="1"/>
  <c r="G19" i="4"/>
  <c r="F19" i="4"/>
  <c r="E19" i="4"/>
  <c r="D19" i="4"/>
  <c r="H16" i="4"/>
  <c r="H15" i="4"/>
  <c r="H14" i="4"/>
  <c r="H13" i="4"/>
  <c r="H12" i="4"/>
  <c r="H11" i="4"/>
  <c r="H10" i="4"/>
  <c r="H9" i="4"/>
  <c r="H8" i="4"/>
  <c r="M32" i="3"/>
  <c r="K32" i="3"/>
  <c r="N31" i="3"/>
  <c r="P31" i="3"/>
  <c r="N30" i="3"/>
  <c r="P30" i="3"/>
  <c r="N29" i="3"/>
  <c r="P29" i="3"/>
  <c r="P28" i="3"/>
  <c r="N28" i="3"/>
  <c r="P27" i="3"/>
  <c r="J19" i="3"/>
  <c r="A19" i="3"/>
  <c r="M32" i="6"/>
  <c r="E19" i="6" s="1"/>
  <c r="H19" i="4" l="1"/>
  <c r="N32" i="6"/>
  <c r="N32" i="3"/>
  <c r="K19" i="3" s="1"/>
  <c r="L19" i="3" s="1"/>
</calcChain>
</file>

<file path=xl/sharedStrings.xml><?xml version="1.0" encoding="utf-8"?>
<sst xmlns="http://schemas.openxmlformats.org/spreadsheetml/2006/main" count="211" uniqueCount="105">
  <si>
    <t>勝浦市障害者グループホーム運営費補助金所要額調書</t>
  </si>
  <si>
    <t>A</t>
  </si>
  <si>
    <t>支出予定額</t>
  </si>
  <si>
    <t>帰宅時支援加算</t>
    <rPh sb="0" eb="3">
      <t>キタクジ</t>
    </rPh>
    <rPh sb="3" eb="5">
      <t>シエン</t>
    </rPh>
    <rPh sb="5" eb="7">
      <t>カサン</t>
    </rPh>
    <phoneticPr fontId="2"/>
  </si>
  <si>
    <t>対象者数</t>
  </si>
  <si>
    <t>D</t>
  </si>
  <si>
    <t>5月</t>
    <rPh sb="1" eb="2">
      <t>ガツ</t>
    </rPh>
    <phoneticPr fontId="2"/>
  </si>
  <si>
    <t>対象経費</t>
  </si>
  <si>
    <t>2月</t>
  </si>
  <si>
    <t>対象経費の</t>
  </si>
  <si>
    <t>計</t>
  </si>
  <si>
    <t>B</t>
  </si>
  <si>
    <t>補助所要額</t>
  </si>
  <si>
    <t>連絡先　0000-00-0000</t>
    <rPh sb="0" eb="3">
      <t>レンラクサキ</t>
    </rPh>
    <phoneticPr fontId="2"/>
  </si>
  <si>
    <t>補助基準額計</t>
  </si>
  <si>
    <t>備考</t>
  </si>
  <si>
    <t>寄付金その他</t>
  </si>
  <si>
    <t>の収入予定額</t>
  </si>
  <si>
    <t>して少ない額)</t>
  </si>
  <si>
    <t>差引額</t>
  </si>
  <si>
    <t>利用延月数①</t>
  </si>
  <si>
    <t>事業所名</t>
  </si>
  <si>
    <t>10月</t>
  </si>
  <si>
    <t>共同生活住居名</t>
  </si>
  <si>
    <t>6月</t>
  </si>
  <si>
    <t>定員</t>
  </si>
  <si>
    <t>4月</t>
    <rPh sb="1" eb="2">
      <t>ガツ</t>
    </rPh>
    <phoneticPr fontId="2"/>
  </si>
  <si>
    <t>11月</t>
  </si>
  <si>
    <t>入居者氏名</t>
  </si>
  <si>
    <t>なし</t>
  </si>
  <si>
    <t>補助基準額②</t>
  </si>
  <si>
    <t>国加算等の計③</t>
  </si>
  <si>
    <t>合計</t>
  </si>
  <si>
    <t>①×②－③</t>
  </si>
  <si>
    <t>別紙1</t>
  </si>
  <si>
    <t>C(A－B)</t>
  </si>
  <si>
    <t>E</t>
  </si>
  <si>
    <t>注1　Dの補助基準額計欄には2　対象者の内訳の合計額が入る。</t>
  </si>
  <si>
    <t>注1　入居者が月の途中で入退去した場合は日割計算を行い、小数点以下第2位まで算出する。(小数点第3位以下を切り捨て)</t>
  </si>
  <si>
    <t>　　　(例：3月1日～8月13日までの利用の場合、8月は13日÷31日＝0.419⇒0.41のため、5.41月となる。)</t>
  </si>
  <si>
    <t>1　補助金所要額</t>
  </si>
  <si>
    <t>：</t>
  </si>
  <si>
    <t>(単位：円)</t>
  </si>
  <si>
    <t>(CとDを比較</t>
  </si>
  <si>
    <t>2　対象者の内訳</t>
  </si>
  <si>
    <t>人員配置</t>
  </si>
  <si>
    <t>区　  分</t>
  </si>
  <si>
    <t>「国加算等の計」明細書</t>
    <rPh sb="1" eb="2">
      <t>クニ</t>
    </rPh>
    <rPh sb="2" eb="4">
      <t>カサン</t>
    </rPh>
    <rPh sb="4" eb="5">
      <t>トウ</t>
    </rPh>
    <rPh sb="6" eb="7">
      <t>ケイ</t>
    </rPh>
    <rPh sb="8" eb="11">
      <t>メイサイショ</t>
    </rPh>
    <phoneticPr fontId="2"/>
  </si>
  <si>
    <t>事業者名　　　　　　　　　　　　</t>
  </si>
  <si>
    <t>共同生活住居定員</t>
  </si>
  <si>
    <t>補助基準額</t>
  </si>
  <si>
    <t>障害支援区分</t>
  </si>
  <si>
    <t>支援区分</t>
    <rPh sb="0" eb="2">
      <t>シエン</t>
    </rPh>
    <rPh sb="2" eb="4">
      <t>クブン</t>
    </rPh>
    <phoneticPr fontId="2"/>
  </si>
  <si>
    <t>7月</t>
  </si>
  <si>
    <t>3月</t>
  </si>
  <si>
    <t>8月</t>
  </si>
  <si>
    <t>9月</t>
  </si>
  <si>
    <t>12月</t>
  </si>
  <si>
    <t>1月</t>
  </si>
  <si>
    <t>対象者名：</t>
    <rPh sb="0" eb="3">
      <t>タイショウシャ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</si>
  <si>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</si>
  <si>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</si>
  <si>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1　補助金申請該当の有無　　　　　　該当有　　・　　該当無</t>
  </si>
  <si>
    <t>※該当有の場合は下記について記入ください。</t>
    <rPh sb="1" eb="3">
      <t>ガイトウ</t>
    </rPh>
    <rPh sb="3" eb="4">
      <t>ア</t>
    </rPh>
    <rPh sb="5" eb="7">
      <t>バアイ</t>
    </rPh>
    <rPh sb="8" eb="10">
      <t>カキ</t>
    </rPh>
    <rPh sb="14" eb="16">
      <t>キニュウ</t>
    </rPh>
    <phoneticPr fontId="2"/>
  </si>
  <si>
    <t>別表（第４条関係）</t>
  </si>
  <si>
    <t>※黄色セルのみ入力してください。</t>
    <rPh sb="1" eb="3">
      <t>キイロ</t>
    </rPh>
    <rPh sb="7" eb="9">
      <t>ニュウリョク</t>
    </rPh>
    <phoneticPr fontId="2"/>
  </si>
  <si>
    <t>1　補助金申請該当の有無　　　　　　</t>
  </si>
  <si>
    <t>注2　区分の適用は月の初日の世話人配置、定員、障害支援区分によるものとする。</t>
    <rPh sb="25" eb="27">
      <t>シエン</t>
    </rPh>
    <phoneticPr fontId="2"/>
  </si>
  <si>
    <t>事業者名　グループホーム○○○</t>
  </si>
  <si>
    <t>グループホーム○○○Ⅱ</t>
  </si>
  <si>
    <t>グループホーム□□□</t>
  </si>
  <si>
    <t>（入居者1人あたり月額）</t>
  </si>
  <si>
    <t>担当者名　〇〇　〇〇</t>
    <rPh sb="0" eb="3">
      <t>タントウシャ</t>
    </rPh>
    <rPh sb="3" eb="4">
      <t>メイ</t>
    </rPh>
    <phoneticPr fontId="2"/>
  </si>
  <si>
    <t>人員配置区分</t>
    <phoneticPr fontId="2"/>
  </si>
  <si>
    <t>6：1
人員配置体制加算12：1</t>
    <rPh sb="5" eb="7">
      <t>ジンイン</t>
    </rPh>
    <rPh sb="7" eb="9">
      <t>ハイチ</t>
    </rPh>
    <rPh sb="9" eb="11">
      <t>タイセイ</t>
    </rPh>
    <rPh sb="11" eb="13">
      <t>カサン</t>
    </rPh>
    <phoneticPr fontId="2"/>
  </si>
  <si>
    <t>6：1
人員配置体制加算30：1</t>
    <rPh sb="5" eb="7">
      <t>ジンイン</t>
    </rPh>
    <rPh sb="7" eb="9">
      <t>ハイチ</t>
    </rPh>
    <rPh sb="9" eb="11">
      <t>タイセイ</t>
    </rPh>
    <rPh sb="11" eb="13">
      <t>カサン</t>
    </rPh>
    <phoneticPr fontId="2"/>
  </si>
  <si>
    <t>6：1
人員配置体制加算なし</t>
    <rPh sb="5" eb="7">
      <t>ジンイン</t>
    </rPh>
    <rPh sb="7" eb="9">
      <t>ハイチ</t>
    </rPh>
    <rPh sb="9" eb="11">
      <t>タイセイ</t>
    </rPh>
    <rPh sb="11" eb="13">
      <t>カサン</t>
    </rPh>
    <phoneticPr fontId="2"/>
  </si>
  <si>
    <t>※②障害支援区分</t>
    <rPh sb="2" eb="4">
      <t>ショウガイ</t>
    </rPh>
    <rPh sb="4" eb="6">
      <t>シエン</t>
    </rPh>
    <rPh sb="6" eb="8">
      <t>クブン</t>
    </rPh>
    <phoneticPr fontId="2"/>
  </si>
  <si>
    <t>※①人員配置体制加算</t>
    <rPh sb="2" eb="4">
      <t>ジンイン</t>
    </rPh>
    <rPh sb="4" eb="6">
      <t>ハイチ</t>
    </rPh>
    <rPh sb="6" eb="8">
      <t>タイセイ</t>
    </rPh>
    <rPh sb="8" eb="10">
      <t>カサン</t>
    </rPh>
    <phoneticPr fontId="2"/>
  </si>
  <si>
    <t>※①人員配置体制加算</t>
    <rPh sb="2" eb="10">
      <t>ジンインハイチタイセイカサン</t>
    </rPh>
    <phoneticPr fontId="2"/>
  </si>
  <si>
    <t>※①人員配置体制加算について　「12：1→12　30：1→30　加算なし→0」　を入力してください。
※②障害支援区分について、区分がない場合は　「0」　を入力してください。</t>
    <rPh sb="2" eb="10">
      <t>ジンインハイチタイセイカサン</t>
    </rPh>
    <rPh sb="32" eb="34">
      <t>カサン</t>
    </rPh>
    <rPh sb="41" eb="43">
      <t>ニュウリョク</t>
    </rPh>
    <rPh sb="53" eb="55">
      <t>ショウガイ</t>
    </rPh>
    <rPh sb="55" eb="57">
      <t>シエン</t>
    </rPh>
    <rPh sb="57" eb="59">
      <t>クブン</t>
    </rPh>
    <rPh sb="64" eb="66">
      <t>クブン</t>
    </rPh>
    <rPh sb="69" eb="71">
      <t>バアイ</t>
    </rPh>
    <rPh sb="78" eb="80">
      <t>ニュウリョク</t>
    </rPh>
    <phoneticPr fontId="2"/>
  </si>
  <si>
    <t>※①人員配置体制加算</t>
    <rPh sb="2" eb="10">
      <t>ジンインハイチタイセイカサン</t>
    </rPh>
    <phoneticPr fontId="2"/>
  </si>
  <si>
    <t>〇〇　〇〇</t>
    <phoneticPr fontId="2"/>
  </si>
  <si>
    <t>□□　□□</t>
    <phoneticPr fontId="2"/>
  </si>
  <si>
    <t>人員配置体制加算</t>
    <rPh sb="0" eb="8">
      <t>ジンインハイチタイセイカサン</t>
    </rPh>
    <phoneticPr fontId="2"/>
  </si>
  <si>
    <t>※③障害支援区分</t>
    <rPh sb="2" eb="4">
      <t>ショウガイ</t>
    </rPh>
    <rPh sb="4" eb="6">
      <t>シエン</t>
    </rPh>
    <rPh sb="6" eb="8">
      <t>クブン</t>
    </rPh>
    <phoneticPr fontId="2"/>
  </si>
  <si>
    <t>※②
定員</t>
    <phoneticPr fontId="2"/>
  </si>
  <si>
    <t>※①人員配置体制加算について　「12：1→12　30：1→30　加算なし→0」　を選択してください。
※②定員について4名以下の場合はすべて　「4」　と入力してください。
※③障害支援区分について、区分がない場合は　「0」　を入力してください。</t>
    <rPh sb="2" eb="4">
      <t>ジンイン</t>
    </rPh>
    <rPh sb="4" eb="6">
      <t>ハイチ</t>
    </rPh>
    <rPh sb="6" eb="8">
      <t>タイセイ</t>
    </rPh>
    <rPh sb="8" eb="10">
      <t>カサン</t>
    </rPh>
    <rPh sb="32" eb="34">
      <t>カサン</t>
    </rPh>
    <rPh sb="41" eb="43">
      <t>センタク</t>
    </rPh>
    <rPh sb="53" eb="55">
      <t>テイイン</t>
    </rPh>
    <rPh sb="60" eb="61">
      <t>メイ</t>
    </rPh>
    <rPh sb="61" eb="63">
      <t>イカ</t>
    </rPh>
    <rPh sb="64" eb="66">
      <t>バアイ</t>
    </rPh>
    <rPh sb="76" eb="78">
      <t>ニュウリョク</t>
    </rPh>
    <rPh sb="88" eb="90">
      <t>ショウガイ</t>
    </rPh>
    <rPh sb="90" eb="92">
      <t>シエン</t>
    </rPh>
    <rPh sb="92" eb="94">
      <t>クブン</t>
    </rPh>
    <rPh sb="99" eb="101">
      <t>クブン</t>
    </rPh>
    <rPh sb="104" eb="106">
      <t>バアイ</t>
    </rPh>
    <rPh sb="113" eb="115">
      <t>ニュウリョク</t>
    </rPh>
    <phoneticPr fontId="2"/>
  </si>
  <si>
    <t>共同生活援助サービス費</t>
    <rPh sb="0" eb="2">
      <t>キョウドウ</t>
    </rPh>
    <rPh sb="2" eb="4">
      <t>セイカツ</t>
    </rPh>
    <rPh sb="4" eb="6">
      <t>エンジョ</t>
    </rPh>
    <phoneticPr fontId="2"/>
  </si>
  <si>
    <t>入院時支援特別加算</t>
    <rPh sb="0" eb="2">
      <t>ニュウイン</t>
    </rPh>
    <rPh sb="2" eb="3">
      <t>ジ</t>
    </rPh>
    <rPh sb="3" eb="5">
      <t>シエン</t>
    </rPh>
    <phoneticPr fontId="2"/>
  </si>
  <si>
    <t>長期入院時支援特別加算</t>
    <rPh sb="0" eb="2">
      <t>チョウキ</t>
    </rPh>
    <rPh sb="2" eb="4">
      <t>ニュウイン</t>
    </rPh>
    <rPh sb="4" eb="5">
      <t>ジ</t>
    </rPh>
    <rPh sb="5" eb="7">
      <t>シエン</t>
    </rPh>
    <phoneticPr fontId="2"/>
  </si>
  <si>
    <t>長期帰宅時支援加算</t>
    <rPh sb="0" eb="2">
      <t>チョウキ</t>
    </rPh>
    <rPh sb="2" eb="5">
      <t>キタクジ</t>
    </rPh>
    <phoneticPr fontId="2"/>
  </si>
  <si>
    <t>サービス単位数</t>
    <rPh sb="4" eb="6">
      <t>タンイ</t>
    </rPh>
    <rPh sb="6" eb="7">
      <t>スウ</t>
    </rPh>
    <phoneticPr fontId="2"/>
  </si>
  <si>
    <t>対象月</t>
    <rPh sb="0" eb="2">
      <t>タイショウ</t>
    </rPh>
    <rPh sb="2" eb="3">
      <t>ツキ</t>
    </rPh>
    <phoneticPr fontId="2"/>
  </si>
  <si>
    <t>計（単位数）</t>
    <rPh sb="0" eb="1">
      <t>ケイ</t>
    </rPh>
    <rPh sb="2" eb="4">
      <t>タンイ</t>
    </rPh>
    <rPh sb="4" eb="5">
      <t>スウ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</si>
  <si>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</si>
  <si>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国加算名の計</t>
    <rPh sb="0" eb="1">
      <t>クニ</t>
    </rPh>
    <rPh sb="1" eb="3">
      <t>カサン</t>
    </rPh>
    <rPh sb="3" eb="4">
      <t>ナ</t>
    </rPh>
    <rPh sb="5" eb="6">
      <t>ケイ</t>
    </rPh>
    <phoneticPr fontId="2"/>
  </si>
  <si>
    <t>地域区分
単価</t>
    <rPh sb="0" eb="2">
      <t>チイキ</t>
    </rPh>
    <rPh sb="2" eb="4">
      <t>クブン</t>
    </rPh>
    <rPh sb="5" eb="7">
      <t>タンカ</t>
    </rPh>
    <phoneticPr fontId="2"/>
  </si>
  <si>
    <t>月合計
（円）</t>
    <rPh sb="0" eb="1">
      <t>ツキ</t>
    </rPh>
    <rPh sb="1" eb="3">
      <t>ゴウケイ</t>
    </rPh>
    <rPh sb="5" eb="6">
      <t>エン</t>
    </rPh>
    <phoneticPr fontId="2"/>
  </si>
  <si>
    <t>合計</t>
    <rPh sb="0" eb="1">
      <t>ア</t>
    </rPh>
    <rPh sb="1" eb="2">
      <t>ケイ</t>
    </rPh>
    <phoneticPr fontId="2"/>
  </si>
  <si>
    <t>注１）月合計（円）部分の各月の合計数は、小数点以下切り捨てとする。</t>
    <rPh sb="0" eb="1">
      <t>チュウ</t>
    </rPh>
    <rPh sb="3" eb="4">
      <t>ツキ</t>
    </rPh>
    <rPh sb="4" eb="6">
      <t>ゴウケイ</t>
    </rPh>
    <rPh sb="7" eb="8">
      <t>エン</t>
    </rPh>
    <rPh sb="9" eb="11">
      <t>ブブン</t>
    </rPh>
    <rPh sb="12" eb="13">
      <t>カク</t>
    </rPh>
    <rPh sb="13" eb="14">
      <t>ツキ</t>
    </rPh>
    <rPh sb="15" eb="17">
      <t>ゴウケイ</t>
    </rPh>
    <rPh sb="17" eb="18">
      <t>スウ</t>
    </rPh>
    <rPh sb="20" eb="23">
      <t>ショウスウテン</t>
    </rPh>
    <rPh sb="23" eb="25">
      <t>イカ</t>
    </rPh>
    <rPh sb="25" eb="26">
      <t>キ</t>
    </rPh>
    <rPh sb="27" eb="28">
      <t>ス</t>
    </rPh>
    <phoneticPr fontId="2"/>
  </si>
  <si>
    <t>注２）月合計（円）が当該月の補助基準額を超える場合、当該月の国加算等の額が補助基準額と同額とする。</t>
    <rPh sb="0" eb="1">
      <t>チュウ</t>
    </rPh>
    <rPh sb="3" eb="4">
      <t>ツキ</t>
    </rPh>
    <rPh sb="4" eb="6">
      <t>ゴウケイ</t>
    </rPh>
    <rPh sb="7" eb="8">
      <t>エン</t>
    </rPh>
    <rPh sb="10" eb="12">
      <t>トウガイ</t>
    </rPh>
    <rPh sb="12" eb="13">
      <t>ツキ</t>
    </rPh>
    <rPh sb="14" eb="16">
      <t>ホジョ</t>
    </rPh>
    <rPh sb="16" eb="18">
      <t>キジュン</t>
    </rPh>
    <rPh sb="18" eb="19">
      <t>ガク</t>
    </rPh>
    <rPh sb="20" eb="21">
      <t>コ</t>
    </rPh>
    <rPh sb="23" eb="25">
      <t>バアイ</t>
    </rPh>
    <rPh sb="26" eb="28">
      <t>トウガイ</t>
    </rPh>
    <rPh sb="28" eb="29">
      <t>ツキ</t>
    </rPh>
    <rPh sb="30" eb="31">
      <t>クニ</t>
    </rPh>
    <rPh sb="31" eb="33">
      <t>カサン</t>
    </rPh>
    <rPh sb="33" eb="34">
      <t>ナド</t>
    </rPh>
    <rPh sb="35" eb="36">
      <t>ガク</t>
    </rPh>
    <rPh sb="37" eb="39">
      <t>ホジョ</t>
    </rPh>
    <rPh sb="39" eb="41">
      <t>キジュン</t>
    </rPh>
    <rPh sb="41" eb="42">
      <t>ガク</t>
    </rPh>
    <rPh sb="43" eb="45">
      <t>ドウガク</t>
    </rPh>
    <phoneticPr fontId="2"/>
  </si>
  <si>
    <t>注1　入居者が月の途中で入退去した場合は日割計算を行い、小数点以下第2位まで算出する。(小数点第3位以下を切り捨て)</t>
    <phoneticPr fontId="2"/>
  </si>
  <si>
    <t>　　　(例：3月1日～8月13日までの利用の場合、8月は13日÷31日＝0.419⇒0.41のため、5.41月となる。)</t>
    <phoneticPr fontId="2"/>
  </si>
  <si>
    <t>注３）入居者が月の途中で入退去した場合は日割計算を行い、小数点以下第2位まで算出する。(小数点第3位以下を切り捨て)
　　　(例：3月1日～8月13日までの利用の場合、8月は13日÷31日＝0.419⇒0.41のため、5.41月となる。)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</si>
</sst>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区分&quot;0"/>
    <numFmt numFmtId="177" formatCode="#,##0.00_ "/>
    <numFmt numFmtId="178" formatCode="#,##0.00_);[Red]\(#,##0.00\)"/>
    <numFmt numFmtId="179" formatCode="#,##0_ "/>
    <numFmt numFmtId="180" formatCode="#,##0_ ;[Red]\-#,##0\ "/>
    <numFmt numFmtId="181" formatCode="#,##0_);[Red]\(#,##0\)"/>
    <numFmt numFmtId="182" formatCode="0&quot;人&quot;"/>
    <numFmt numFmtId="183" formatCode="0&quot;人以下&quot;"/>
  </numFmts>
  <fonts count="1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明朝"/>
      <family val="1"/>
    </font>
    <font>
      <u/>
      <sz val="11"/>
      <color theme="1"/>
      <name val="ＭＳ Ｐ明朝"/>
      <family val="1"/>
    </font>
    <font>
      <b/>
      <sz val="11"/>
      <name val="ＭＳ Ｐゴシック"/>
      <family val="3"/>
      <scheme val="minor"/>
    </font>
    <font>
      <sz val="11"/>
      <color rgb="FFFF0000"/>
      <name val="ＭＳ Ｐゴシック"/>
      <family val="2"/>
      <scheme val="minor"/>
    </font>
    <font>
      <sz val="12"/>
      <color rgb="FF000000"/>
      <name val="ＭＳ Ｐゴシック"/>
      <family val="3"/>
    </font>
    <font>
      <sz val="9"/>
      <color theme="1"/>
      <name val="ＭＳ Ｐ明朝"/>
      <family val="1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</font>
    <font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330">
    <xf numFmtId="0" fontId="0" fillId="0" borderId="0" xfId="0"/>
    <xf numFmtId="179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79" fontId="3" fillId="2" borderId="10" xfId="0" applyNumberFormat="1" applyFont="1" applyFill="1" applyBorder="1" applyAlignment="1">
      <alignment horizontal="center" vertical="center" wrapText="1"/>
    </xf>
    <xf numFmtId="179" fontId="3" fillId="2" borderId="11" xfId="0" applyNumberFormat="1" applyFont="1" applyFill="1" applyBorder="1" applyAlignment="1">
      <alignment horizontal="center" vertical="center" wrapText="1"/>
    </xf>
    <xf numFmtId="179" fontId="3" fillId="2" borderId="12" xfId="0" applyNumberFormat="1" applyFont="1" applyFill="1" applyBorder="1" applyAlignment="1">
      <alignment horizontal="center" vertical="center" wrapText="1"/>
    </xf>
    <xf numFmtId="179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9" fontId="3" fillId="0" borderId="10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9" fontId="3" fillId="2" borderId="14" xfId="0" applyNumberFormat="1" applyFont="1" applyFill="1" applyBorder="1" applyAlignment="1">
      <alignment horizontal="center" vertical="center" wrapText="1"/>
    </xf>
    <xf numFmtId="179" fontId="3" fillId="2" borderId="16" xfId="0" applyNumberFormat="1" applyFont="1" applyFill="1" applyBorder="1" applyAlignment="1">
      <alignment horizontal="center" vertical="center" wrapText="1"/>
    </xf>
    <xf numFmtId="179" fontId="3" fillId="2" borderId="17" xfId="0" applyNumberFormat="1" applyFont="1" applyFill="1" applyBorder="1" applyAlignment="1">
      <alignment horizontal="center" vertical="center" wrapText="1"/>
    </xf>
    <xf numFmtId="179" fontId="3" fillId="2" borderId="15" xfId="0" applyNumberFormat="1" applyFont="1" applyFill="1" applyBorder="1" applyAlignment="1">
      <alignment horizontal="center" vertical="center" wrapText="1"/>
    </xf>
    <xf numFmtId="179" fontId="3" fillId="2" borderId="8" xfId="0" applyNumberFormat="1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179" fontId="3" fillId="2" borderId="17" xfId="0" applyNumberFormat="1" applyFont="1" applyFill="1" applyBorder="1" applyAlignment="1">
      <alignment horizontal="right" vertical="center" wrapText="1"/>
    </xf>
    <xf numFmtId="177" fontId="3" fillId="2" borderId="14" xfId="0" applyNumberFormat="1" applyFont="1" applyFill="1" applyBorder="1" applyAlignment="1">
      <alignment horizontal="center" vertical="center" wrapText="1"/>
    </xf>
    <xf numFmtId="177" fontId="3" fillId="2" borderId="16" xfId="0" applyNumberFormat="1" applyFont="1" applyFill="1" applyBorder="1" applyAlignment="1">
      <alignment horizontal="center" vertical="center" wrapText="1"/>
    </xf>
    <xf numFmtId="177" fontId="3" fillId="2" borderId="17" xfId="0" applyNumberFormat="1" applyFont="1" applyFill="1" applyBorder="1" applyAlignment="1">
      <alignment horizontal="center" vertical="center" wrapText="1"/>
    </xf>
    <xf numFmtId="177" fontId="3" fillId="2" borderId="15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right" vertical="center" wrapText="1"/>
    </xf>
    <xf numFmtId="179" fontId="3" fillId="2" borderId="14" xfId="0" applyNumberFormat="1" applyFont="1" applyFill="1" applyBorder="1" applyAlignment="1">
      <alignment horizontal="right" vertical="center" wrapText="1"/>
    </xf>
    <xf numFmtId="179" fontId="3" fillId="2" borderId="16" xfId="0" applyNumberFormat="1" applyFont="1" applyFill="1" applyBorder="1" applyAlignment="1">
      <alignment horizontal="right" vertical="center" wrapText="1"/>
    </xf>
    <xf numFmtId="179" fontId="3" fillId="2" borderId="15" xfId="0" applyNumberFormat="1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2" borderId="11" xfId="0" applyFont="1" applyFill="1" applyBorder="1" applyAlignment="1">
      <alignment horizontal="left" vertical="center"/>
    </xf>
    <xf numFmtId="179" fontId="3" fillId="0" borderId="8" xfId="0" applyNumberFormat="1" applyFont="1" applyBorder="1" applyAlignment="1">
      <alignment horizontal="left" vertical="center" wrapText="1"/>
    </xf>
    <xf numFmtId="179" fontId="3" fillId="2" borderId="10" xfId="0" applyNumberFormat="1" applyFont="1" applyFill="1" applyBorder="1" applyAlignment="1">
      <alignment horizontal="right" vertical="center" wrapText="1"/>
    </xf>
    <xf numFmtId="179" fontId="3" fillId="2" borderId="11" xfId="0" applyNumberFormat="1" applyFont="1" applyFill="1" applyBorder="1" applyAlignment="1">
      <alignment horizontal="right" vertical="center" wrapText="1"/>
    </xf>
    <xf numFmtId="179" fontId="3" fillId="2" borderId="12" xfId="0" applyNumberFormat="1" applyFont="1" applyFill="1" applyBorder="1" applyAlignment="1">
      <alignment horizontal="right" vertical="center" wrapText="1"/>
    </xf>
    <xf numFmtId="179" fontId="3" fillId="2" borderId="0" xfId="0" applyNumberFormat="1" applyFont="1" applyFill="1" applyBorder="1" applyAlignment="1">
      <alignment horizontal="right" vertical="center" wrapText="1"/>
    </xf>
    <xf numFmtId="179" fontId="3" fillId="0" borderId="13" xfId="0" applyNumberFormat="1" applyFont="1" applyBorder="1" applyAlignment="1">
      <alignment horizontal="right" vertical="center" wrapText="1"/>
    </xf>
    <xf numFmtId="179" fontId="3" fillId="0" borderId="0" xfId="0" applyNumberFormat="1" applyFont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79" fontId="3" fillId="2" borderId="23" xfId="0" applyNumberFormat="1" applyFont="1" applyFill="1" applyBorder="1" applyAlignment="1">
      <alignment horizontal="right" vertical="center" wrapText="1"/>
    </xf>
    <xf numFmtId="179" fontId="3" fillId="0" borderId="24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81" fontId="0" fillId="0" borderId="0" xfId="0" applyNumberFormat="1"/>
    <xf numFmtId="181" fontId="3" fillId="2" borderId="1" xfId="0" applyNumberFormat="1" applyFont="1" applyFill="1" applyBorder="1" applyAlignment="1">
      <alignment horizontal="center" vertical="center" wrapText="1"/>
    </xf>
    <xf numFmtId="181" fontId="3" fillId="2" borderId="10" xfId="0" applyNumberFormat="1" applyFont="1" applyFill="1" applyBorder="1" applyAlignment="1">
      <alignment horizontal="center" vertical="center" wrapText="1"/>
    </xf>
    <xf numFmtId="181" fontId="3" fillId="2" borderId="11" xfId="0" applyNumberFormat="1" applyFont="1" applyFill="1" applyBorder="1" applyAlignment="1">
      <alignment horizontal="center" vertical="center" wrapText="1"/>
    </xf>
    <xf numFmtId="181" fontId="3" fillId="2" borderId="12" xfId="0" applyNumberFormat="1" applyFont="1" applyFill="1" applyBorder="1" applyAlignment="1">
      <alignment horizontal="center" vertical="center" wrapText="1"/>
    </xf>
    <xf numFmtId="181" fontId="3" fillId="2" borderId="0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Alignment="1">
      <alignment horizontal="left"/>
    </xf>
    <xf numFmtId="181" fontId="3" fillId="0" borderId="10" xfId="0" applyNumberFormat="1" applyFont="1" applyBorder="1" applyAlignment="1">
      <alignment vertical="center" wrapText="1"/>
    </xf>
    <xf numFmtId="181" fontId="3" fillId="0" borderId="10" xfId="0" applyNumberFormat="1" applyFont="1" applyBorder="1" applyAlignment="1">
      <alignment horizontal="left" vertical="center" wrapText="1"/>
    </xf>
    <xf numFmtId="181" fontId="3" fillId="2" borderId="14" xfId="0" applyNumberFormat="1" applyFont="1" applyFill="1" applyBorder="1" applyAlignment="1">
      <alignment horizontal="center" vertical="center" wrapText="1"/>
    </xf>
    <xf numFmtId="181" fontId="3" fillId="2" borderId="16" xfId="0" applyNumberFormat="1" applyFont="1" applyFill="1" applyBorder="1" applyAlignment="1">
      <alignment horizontal="center" vertical="center" wrapText="1"/>
    </xf>
    <xf numFmtId="181" fontId="3" fillId="2" borderId="17" xfId="0" applyNumberFormat="1" applyFont="1" applyFill="1" applyBorder="1" applyAlignment="1">
      <alignment horizontal="center" vertical="center" wrapText="1"/>
    </xf>
    <xf numFmtId="181" fontId="3" fillId="2" borderId="15" xfId="0" applyNumberFormat="1" applyFont="1" applyFill="1" applyBorder="1" applyAlignment="1">
      <alignment horizontal="center" vertical="center" wrapText="1"/>
    </xf>
    <xf numFmtId="181" fontId="3" fillId="0" borderId="18" xfId="0" applyNumberFormat="1" applyFont="1" applyBorder="1" applyAlignment="1">
      <alignment horizontal="center" vertical="center" wrapText="1"/>
    </xf>
    <xf numFmtId="178" fontId="3" fillId="2" borderId="14" xfId="0" applyNumberFormat="1" applyFont="1" applyFill="1" applyBorder="1" applyAlignment="1">
      <alignment horizontal="center" vertical="center" wrapText="1"/>
    </xf>
    <xf numFmtId="178" fontId="3" fillId="2" borderId="16" xfId="0" applyNumberFormat="1" applyFont="1" applyFill="1" applyBorder="1" applyAlignment="1">
      <alignment horizontal="center" vertical="center" wrapText="1"/>
    </xf>
    <xf numFmtId="178" fontId="3" fillId="2" borderId="17" xfId="0" applyNumberFormat="1" applyFont="1" applyFill="1" applyBorder="1" applyAlignment="1">
      <alignment horizontal="center" vertical="center" wrapText="1"/>
    </xf>
    <xf numFmtId="178" fontId="3" fillId="2" borderId="15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Border="1" applyAlignment="1">
      <alignment horizontal="left" vertical="center" wrapText="1"/>
    </xf>
    <xf numFmtId="181" fontId="3" fillId="2" borderId="10" xfId="0" applyNumberFormat="1" applyFont="1" applyFill="1" applyBorder="1" applyAlignment="1">
      <alignment horizontal="right" vertical="center" wrapText="1"/>
    </xf>
    <xf numFmtId="181" fontId="3" fillId="2" borderId="11" xfId="0" applyNumberFormat="1" applyFont="1" applyFill="1" applyBorder="1" applyAlignment="1">
      <alignment horizontal="right" vertical="center" wrapText="1"/>
    </xf>
    <xf numFmtId="181" fontId="3" fillId="2" borderId="12" xfId="0" applyNumberFormat="1" applyFont="1" applyFill="1" applyBorder="1" applyAlignment="1">
      <alignment horizontal="right" vertical="center" wrapText="1"/>
    </xf>
    <xf numFmtId="181" fontId="3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wrapText="1"/>
    </xf>
    <xf numFmtId="180" fontId="3" fillId="0" borderId="8" xfId="0" applyNumberFormat="1" applyFont="1" applyBorder="1" applyAlignment="1">
      <alignment horizontal="right" vertical="center" wrapText="1"/>
    </xf>
    <xf numFmtId="179" fontId="3" fillId="0" borderId="13" xfId="0" applyNumberFormat="1" applyFont="1" applyBorder="1" applyAlignment="1">
      <alignment horizontal="center" vertical="center" wrapText="1"/>
    </xf>
    <xf numFmtId="181" fontId="3" fillId="0" borderId="17" xfId="0" applyNumberFormat="1" applyFont="1" applyBorder="1" applyAlignment="1">
      <alignment horizontal="right" vertical="center" wrapText="1"/>
    </xf>
    <xf numFmtId="179" fontId="3" fillId="0" borderId="20" xfId="0" applyNumberFormat="1" applyFont="1" applyBorder="1" applyAlignment="1">
      <alignment horizontal="right" vertical="center" wrapText="1"/>
    </xf>
    <xf numFmtId="181" fontId="3" fillId="3" borderId="14" xfId="0" applyNumberFormat="1" applyFont="1" applyFill="1" applyBorder="1" applyAlignment="1">
      <alignment horizontal="right" vertical="center" wrapText="1"/>
    </xf>
    <xf numFmtId="181" fontId="1" fillId="0" borderId="26" xfId="1" applyNumberFormat="1" applyFill="1" applyBorder="1">
      <alignment vertical="center"/>
    </xf>
    <xf numFmtId="181" fontId="1" fillId="0" borderId="27" xfId="1" applyNumberFormat="1" applyFill="1" applyBorder="1">
      <alignment vertical="center"/>
    </xf>
    <xf numFmtId="0" fontId="6" fillId="0" borderId="0" xfId="0" applyFont="1"/>
    <xf numFmtId="181" fontId="1" fillId="2" borderId="29" xfId="0" applyNumberFormat="1" applyFont="1" applyFill="1" applyBorder="1" applyAlignment="1">
      <alignment horizontal="center" vertical="center"/>
    </xf>
    <xf numFmtId="181" fontId="1" fillId="2" borderId="26" xfId="0" applyNumberFormat="1" applyFont="1" applyFill="1" applyBorder="1" applyAlignment="1">
      <alignment horizontal="center" vertical="center"/>
    </xf>
    <xf numFmtId="181" fontId="1" fillId="2" borderId="27" xfId="0" applyNumberFormat="1" applyFont="1" applyFill="1" applyBorder="1" applyAlignment="1">
      <alignment horizontal="center" vertical="center"/>
    </xf>
    <xf numFmtId="0" fontId="0" fillId="0" borderId="28" xfId="0" applyBorder="1"/>
    <xf numFmtId="0" fontId="0" fillId="0" borderId="0" xfId="0"/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9" fontId="0" fillId="2" borderId="16" xfId="0" applyNumberFormat="1" applyFill="1" applyBorder="1" applyAlignment="1">
      <alignment horizontal="right" vertical="center"/>
    </xf>
    <xf numFmtId="0" fontId="0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 vertical="center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left" vertical="center" wrapText="1"/>
    </xf>
    <xf numFmtId="176" fontId="7" fillId="0" borderId="16" xfId="0" applyNumberFormat="1" applyFont="1" applyBorder="1" applyAlignment="1">
      <alignment horizontal="left" vertical="center" wrapText="1"/>
    </xf>
    <xf numFmtId="176" fontId="7" fillId="0" borderId="14" xfId="0" applyNumberFormat="1" applyFont="1" applyBorder="1" applyAlignment="1">
      <alignment horizontal="left" vertical="center" wrapText="1"/>
    </xf>
    <xf numFmtId="176" fontId="7" fillId="0" borderId="42" xfId="0" applyNumberFormat="1" applyFont="1" applyBorder="1" applyAlignment="1">
      <alignment horizontal="left" vertical="center" wrapText="1"/>
    </xf>
    <xf numFmtId="3" fontId="7" fillId="0" borderId="43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 wrapText="1"/>
    </xf>
    <xf numFmtId="3" fontId="7" fillId="0" borderId="45" xfId="0" applyNumberFormat="1" applyFont="1" applyBorder="1" applyAlignment="1">
      <alignment horizontal="right" vertical="center" wrapText="1"/>
    </xf>
    <xf numFmtId="3" fontId="7" fillId="0" borderId="46" xfId="0" applyNumberFormat="1" applyFont="1" applyBorder="1" applyAlignment="1">
      <alignment horizontal="right" vertical="center" wrapText="1"/>
    </xf>
    <xf numFmtId="3" fontId="7" fillId="0" borderId="47" xfId="0" applyNumberFormat="1" applyFont="1" applyBorder="1" applyAlignment="1">
      <alignment horizontal="right" vertical="center" wrapText="1"/>
    </xf>
    <xf numFmtId="0" fontId="0" fillId="0" borderId="24" xfId="0" applyFont="1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181" fontId="3" fillId="0" borderId="17" xfId="0" applyNumberFormat="1" applyFont="1" applyFill="1" applyBorder="1" applyAlignment="1">
      <alignment horizontal="right" vertical="center" wrapText="1"/>
    </xf>
    <xf numFmtId="181" fontId="3" fillId="0" borderId="8" xfId="0" applyNumberFormat="1" applyFont="1" applyFill="1" applyBorder="1" applyAlignment="1">
      <alignment horizontal="left" vertical="center" wrapText="1"/>
    </xf>
    <xf numFmtId="181" fontId="3" fillId="0" borderId="0" xfId="0" applyNumberFormat="1" applyFont="1" applyFill="1" applyAlignment="1">
      <alignment horizontal="left"/>
    </xf>
    <xf numFmtId="181" fontId="0" fillId="0" borderId="0" xfId="0" applyNumberFormat="1" applyFill="1"/>
    <xf numFmtId="181" fontId="3" fillId="0" borderId="0" xfId="0" applyNumberFormat="1" applyFont="1" applyFill="1" applyAlignment="1">
      <alignment horizontal="left" vertical="center"/>
    </xf>
    <xf numFmtId="181" fontId="3" fillId="0" borderId="21" xfId="0" applyNumberFormat="1" applyFont="1" applyFill="1" applyBorder="1" applyAlignment="1">
      <alignment horizontal="center" vertical="center" wrapText="1"/>
    </xf>
    <xf numFmtId="181" fontId="3" fillId="0" borderId="22" xfId="0" applyNumberFormat="1" applyFont="1" applyFill="1" applyBorder="1" applyAlignment="1">
      <alignment horizontal="center" vertical="center" wrapText="1"/>
    </xf>
    <xf numFmtId="181" fontId="3" fillId="0" borderId="10" xfId="0" applyNumberFormat="1" applyFont="1" applyFill="1" applyBorder="1" applyAlignment="1">
      <alignment vertical="center" wrapText="1"/>
    </xf>
    <xf numFmtId="181" fontId="3" fillId="0" borderId="10" xfId="0" applyNumberFormat="1" applyFont="1" applyFill="1" applyBorder="1" applyAlignment="1">
      <alignment horizontal="left" vertical="center" wrapText="1"/>
    </xf>
    <xf numFmtId="181" fontId="3" fillId="0" borderId="14" xfId="0" applyNumberFormat="1" applyFont="1" applyFill="1" applyBorder="1" applyAlignment="1">
      <alignment horizontal="center" vertical="center" wrapText="1"/>
    </xf>
    <xf numFmtId="181" fontId="3" fillId="0" borderId="10" xfId="0" applyNumberFormat="1" applyFont="1" applyFill="1" applyBorder="1" applyAlignment="1">
      <alignment horizontal="center" vertical="center" wrapText="1"/>
    </xf>
    <xf numFmtId="178" fontId="3" fillId="0" borderId="14" xfId="0" applyNumberFormat="1" applyFont="1" applyFill="1" applyBorder="1" applyAlignment="1">
      <alignment horizontal="center" vertical="center" wrapText="1"/>
    </xf>
    <xf numFmtId="181" fontId="3" fillId="0" borderId="14" xfId="0" applyNumberFormat="1" applyFont="1" applyFill="1" applyBorder="1" applyAlignment="1">
      <alignment horizontal="right" vertical="center" wrapText="1"/>
    </xf>
    <xf numFmtId="181" fontId="3" fillId="0" borderId="10" xfId="0" applyNumberFormat="1" applyFont="1" applyFill="1" applyBorder="1" applyAlignment="1">
      <alignment horizontal="right" vertical="center" wrapText="1"/>
    </xf>
    <xf numFmtId="181" fontId="3" fillId="0" borderId="23" xfId="0" applyNumberFormat="1" applyFont="1" applyFill="1" applyBorder="1" applyAlignment="1">
      <alignment horizontal="right" vertical="center" wrapText="1"/>
    </xf>
    <xf numFmtId="181" fontId="3" fillId="0" borderId="16" xfId="0" applyNumberFormat="1" applyFont="1" applyFill="1" applyBorder="1" applyAlignment="1">
      <alignment horizontal="center" vertical="center" wrapText="1"/>
    </xf>
    <xf numFmtId="181" fontId="3" fillId="0" borderId="11" xfId="0" applyNumberFormat="1" applyFont="1" applyFill="1" applyBorder="1" applyAlignment="1">
      <alignment horizontal="center" vertical="center" wrapText="1"/>
    </xf>
    <xf numFmtId="178" fontId="3" fillId="0" borderId="16" xfId="0" applyNumberFormat="1" applyFont="1" applyFill="1" applyBorder="1" applyAlignment="1">
      <alignment horizontal="center" vertical="center" wrapText="1"/>
    </xf>
    <xf numFmtId="181" fontId="3" fillId="0" borderId="16" xfId="0" applyNumberFormat="1" applyFont="1" applyFill="1" applyBorder="1" applyAlignment="1">
      <alignment horizontal="right" vertical="center" wrapText="1"/>
    </xf>
    <xf numFmtId="181" fontId="3" fillId="0" borderId="11" xfId="0" applyNumberFormat="1" applyFont="1" applyFill="1" applyBorder="1" applyAlignment="1">
      <alignment horizontal="right" vertical="center" wrapText="1"/>
    </xf>
    <xf numFmtId="181" fontId="3" fillId="0" borderId="17" xfId="0" applyNumberFormat="1" applyFont="1" applyFill="1" applyBorder="1" applyAlignment="1">
      <alignment horizontal="center" vertical="center" wrapText="1"/>
    </xf>
    <xf numFmtId="181" fontId="3" fillId="0" borderId="12" xfId="0" applyNumberFormat="1" applyFont="1" applyFill="1" applyBorder="1" applyAlignment="1">
      <alignment horizontal="center" vertical="center" wrapText="1"/>
    </xf>
    <xf numFmtId="178" fontId="3" fillId="0" borderId="17" xfId="0" applyNumberFormat="1" applyFont="1" applyFill="1" applyBorder="1" applyAlignment="1">
      <alignment horizontal="center" vertical="center" wrapText="1"/>
    </xf>
    <xf numFmtId="181" fontId="3" fillId="0" borderId="12" xfId="0" applyNumberFormat="1" applyFont="1" applyFill="1" applyBorder="1" applyAlignment="1">
      <alignment horizontal="right" vertical="center" wrapText="1"/>
    </xf>
    <xf numFmtId="181" fontId="3" fillId="0" borderId="15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wrapText="1"/>
    </xf>
    <xf numFmtId="178" fontId="3" fillId="0" borderId="15" xfId="0" applyNumberFormat="1" applyFont="1" applyFill="1" applyBorder="1" applyAlignment="1">
      <alignment horizontal="center" vertical="center" wrapText="1"/>
    </xf>
    <xf numFmtId="181" fontId="3" fillId="0" borderId="15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Border="1" applyAlignment="1">
      <alignment horizontal="right" vertical="center" wrapText="1"/>
    </xf>
    <xf numFmtId="181" fontId="3" fillId="0" borderId="18" xfId="0" applyNumberFormat="1" applyFont="1" applyFill="1" applyBorder="1" applyAlignment="1">
      <alignment horizontal="center" vertical="center" wrapText="1"/>
    </xf>
    <xf numFmtId="181" fontId="3" fillId="0" borderId="19" xfId="0" applyNumberFormat="1" applyFont="1" applyFill="1" applyBorder="1" applyAlignment="1">
      <alignment horizontal="center" vertical="center" wrapText="1"/>
    </xf>
    <xf numFmtId="178" fontId="3" fillId="0" borderId="20" xfId="0" applyNumberFormat="1" applyFont="1" applyFill="1" applyBorder="1" applyAlignment="1">
      <alignment horizontal="right" vertical="center" wrapText="1"/>
    </xf>
    <xf numFmtId="181" fontId="3" fillId="0" borderId="19" xfId="0" applyNumberFormat="1" applyFont="1" applyFill="1" applyBorder="1" applyAlignment="1">
      <alignment horizontal="right" vertical="center" wrapText="1"/>
    </xf>
    <xf numFmtId="181" fontId="3" fillId="0" borderId="13" xfId="0" applyNumberFormat="1" applyFont="1" applyFill="1" applyBorder="1" applyAlignment="1">
      <alignment horizontal="right" vertical="center" wrapText="1"/>
    </xf>
    <xf numFmtId="181" fontId="3" fillId="0" borderId="24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0" fontId="0" fillId="0" borderId="29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Alignment="1">
      <alignment vertical="center"/>
    </xf>
    <xf numFmtId="0" fontId="0" fillId="0" borderId="31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top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179" fontId="3" fillId="2" borderId="10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left" vertical="center" wrapText="1"/>
    </xf>
    <xf numFmtId="181" fontId="3" fillId="0" borderId="6" xfId="0" applyNumberFormat="1" applyFont="1" applyFill="1" applyBorder="1" applyAlignment="1">
      <alignment horizontal="left" vertical="center" wrapText="1"/>
    </xf>
    <xf numFmtId="181" fontId="3" fillId="0" borderId="52" xfId="0" applyNumberFormat="1" applyFont="1" applyFill="1" applyBorder="1" applyAlignment="1">
      <alignment horizontal="center" vertical="center" wrapText="1"/>
    </xf>
    <xf numFmtId="181" fontId="3" fillId="0" borderId="53" xfId="0" applyNumberFormat="1" applyFont="1" applyFill="1" applyBorder="1" applyAlignment="1">
      <alignment vertical="center" wrapText="1"/>
    </xf>
    <xf numFmtId="181" fontId="3" fillId="0" borderId="54" xfId="0" applyNumberFormat="1" applyFont="1" applyFill="1" applyBorder="1" applyAlignment="1">
      <alignment horizontal="left" vertical="center" wrapText="1"/>
    </xf>
    <xf numFmtId="181" fontId="3" fillId="0" borderId="16" xfId="0" applyNumberFormat="1" applyFont="1" applyFill="1" applyBorder="1" applyAlignment="1">
      <alignment horizontal="left" vertical="center" wrapText="1"/>
    </xf>
    <xf numFmtId="179" fontId="3" fillId="0" borderId="6" xfId="0" applyNumberFormat="1" applyFont="1" applyBorder="1" applyAlignment="1">
      <alignment horizontal="left" vertical="center" wrapText="1"/>
    </xf>
    <xf numFmtId="179" fontId="3" fillId="2" borderId="52" xfId="0" applyNumberFormat="1" applyFont="1" applyFill="1" applyBorder="1" applyAlignment="1">
      <alignment horizontal="center" vertical="center" wrapText="1"/>
    </xf>
    <xf numFmtId="179" fontId="3" fillId="0" borderId="53" xfId="0" applyNumberFormat="1" applyFont="1" applyBorder="1" applyAlignment="1">
      <alignment vertical="center" wrapText="1"/>
    </xf>
    <xf numFmtId="179" fontId="3" fillId="0" borderId="54" xfId="0" applyNumberFormat="1" applyFont="1" applyBorder="1" applyAlignment="1">
      <alignment horizontal="left" vertical="center" wrapText="1"/>
    </xf>
    <xf numFmtId="179" fontId="3" fillId="2" borderId="16" xfId="0" applyNumberFormat="1" applyFont="1" applyFill="1" applyBorder="1" applyAlignment="1">
      <alignment horizontal="left" vertical="center" wrapText="1"/>
    </xf>
    <xf numFmtId="179" fontId="3" fillId="2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31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179" fontId="0" fillId="0" borderId="16" xfId="0" applyNumberFormat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9" fontId="3" fillId="2" borderId="4" xfId="0" applyNumberFormat="1" applyFont="1" applyFill="1" applyBorder="1" applyAlignment="1">
      <alignment horizontal="center" vertical="center" wrapText="1"/>
    </xf>
    <xf numFmtId="179" fontId="3" fillId="2" borderId="9" xfId="0" applyNumberFormat="1" applyFont="1" applyFill="1" applyBorder="1" applyAlignment="1">
      <alignment horizontal="center" vertical="center" wrapText="1"/>
    </xf>
    <xf numFmtId="179" fontId="3" fillId="2" borderId="4" xfId="0" applyNumberFormat="1" applyFont="1" applyFill="1" applyBorder="1" applyAlignment="1">
      <alignment horizontal="right" vertical="center" wrapText="1"/>
    </xf>
    <xf numFmtId="179" fontId="3" fillId="2" borderId="9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wrapText="1"/>
    </xf>
    <xf numFmtId="179" fontId="3" fillId="2" borderId="1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9" fontId="3" fillId="2" borderId="10" xfId="0" applyNumberFormat="1" applyFont="1" applyFill="1" applyBorder="1" applyAlignment="1">
      <alignment horizontal="center" vertical="center" wrapText="1"/>
    </xf>
    <xf numFmtId="179" fontId="3" fillId="2" borderId="3" xfId="0" applyNumberFormat="1" applyFont="1" applyFill="1" applyBorder="1" applyAlignment="1">
      <alignment horizontal="center" vertical="center" wrapText="1"/>
    </xf>
    <xf numFmtId="179" fontId="3" fillId="2" borderId="12" xfId="0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179" fontId="3" fillId="2" borderId="0" xfId="0" applyNumberFormat="1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81" fontId="3" fillId="0" borderId="4" xfId="0" applyNumberFormat="1" applyFont="1" applyFill="1" applyBorder="1" applyAlignment="1">
      <alignment horizontal="center" vertical="center" wrapText="1"/>
    </xf>
    <xf numFmtId="181" fontId="3" fillId="0" borderId="9" xfId="0" applyNumberFormat="1" applyFont="1" applyFill="1" applyBorder="1" applyAlignment="1">
      <alignment horizontal="center" vertical="center" wrapText="1"/>
    </xf>
    <xf numFmtId="181" fontId="3" fillId="0" borderId="4" xfId="0" applyNumberFormat="1" applyFont="1" applyFill="1" applyBorder="1" applyAlignment="1">
      <alignment horizontal="right" vertical="center" wrapText="1"/>
    </xf>
    <xf numFmtId="181" fontId="3" fillId="0" borderId="9" xfId="0" applyNumberFormat="1" applyFont="1" applyFill="1" applyBorder="1" applyAlignment="1">
      <alignment horizontal="right" vertical="center" wrapText="1"/>
    </xf>
    <xf numFmtId="181" fontId="3" fillId="0" borderId="1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181" fontId="3" fillId="0" borderId="10" xfId="0" applyNumberFormat="1" applyFont="1" applyFill="1" applyBorder="1" applyAlignment="1">
      <alignment horizontal="center" vertical="center" wrapText="1"/>
    </xf>
    <xf numFmtId="181" fontId="3" fillId="0" borderId="2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wrapText="1"/>
    </xf>
    <xf numFmtId="181" fontId="3" fillId="0" borderId="5" xfId="0" applyNumberFormat="1" applyFont="1" applyFill="1" applyBorder="1" applyAlignment="1">
      <alignment horizontal="center" vertical="center" wrapText="1"/>
    </xf>
    <xf numFmtId="181" fontId="3" fillId="0" borderId="13" xfId="0" applyNumberFormat="1" applyFont="1" applyFill="1" applyBorder="1" applyAlignment="1">
      <alignment horizontal="center" vertical="center" wrapText="1"/>
    </xf>
    <xf numFmtId="181" fontId="3" fillId="0" borderId="18" xfId="0" applyNumberFormat="1" applyFont="1" applyFill="1" applyBorder="1" applyAlignment="1">
      <alignment horizontal="center" vertical="center" wrapText="1"/>
    </xf>
    <xf numFmtId="181" fontId="3" fillId="0" borderId="14" xfId="0" applyNumberFormat="1" applyFont="1" applyFill="1" applyBorder="1" applyAlignment="1">
      <alignment horizontal="center" vertical="center" wrapText="1"/>
    </xf>
    <xf numFmtId="181" fontId="3" fillId="0" borderId="15" xfId="0" applyNumberFormat="1" applyFont="1" applyFill="1" applyBorder="1" applyAlignment="1">
      <alignment horizontal="center" vertical="center" wrapText="1"/>
    </xf>
    <xf numFmtId="181" fontId="11" fillId="0" borderId="14" xfId="0" applyNumberFormat="1" applyFont="1" applyFill="1" applyBorder="1" applyAlignment="1">
      <alignment horizontal="center" vertical="center" wrapText="1"/>
    </xf>
    <xf numFmtId="181" fontId="12" fillId="0" borderId="15" xfId="0" applyNumberFormat="1" applyFont="1" applyFill="1" applyBorder="1" applyAlignment="1">
      <alignment horizontal="center" vertical="center" wrapText="1"/>
    </xf>
    <xf numFmtId="181" fontId="3" fillId="0" borderId="3" xfId="0" applyNumberFormat="1" applyFont="1" applyFill="1" applyBorder="1" applyAlignment="1">
      <alignment horizontal="center" vertical="center" wrapText="1"/>
    </xf>
    <xf numFmtId="181" fontId="3" fillId="0" borderId="12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center" vertical="center" wrapText="1"/>
    </xf>
    <xf numFmtId="181" fontId="8" fillId="0" borderId="6" xfId="0" applyNumberFormat="1" applyFont="1" applyFill="1" applyBorder="1" applyAlignment="1">
      <alignment horizontal="center" vertical="center" wrapText="1"/>
    </xf>
    <xf numFmtId="181" fontId="9" fillId="0" borderId="8" xfId="0" applyNumberFormat="1" applyFont="1" applyFill="1" applyBorder="1" applyAlignment="1">
      <alignment horizontal="center" vertical="center" wrapText="1"/>
    </xf>
    <xf numFmtId="181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81" fontId="3" fillId="2" borderId="4" xfId="0" applyNumberFormat="1" applyFont="1" applyFill="1" applyBorder="1" applyAlignment="1">
      <alignment horizontal="right" vertical="center" wrapText="1"/>
    </xf>
    <xf numFmtId="181" fontId="3" fillId="2" borderId="9" xfId="0" applyNumberFormat="1" applyFont="1" applyFill="1" applyBorder="1" applyAlignment="1">
      <alignment horizontal="right" vertical="center" wrapText="1"/>
    </xf>
    <xf numFmtId="181" fontId="3" fillId="2" borderId="4" xfId="0" applyNumberFormat="1" applyFont="1" applyFill="1" applyBorder="1" applyAlignment="1">
      <alignment horizontal="center" vertical="center" wrapText="1"/>
    </xf>
    <xf numFmtId="181" fontId="3" fillId="2" borderId="11" xfId="0" applyNumberFormat="1" applyFont="1" applyFill="1" applyBorder="1" applyAlignment="1">
      <alignment horizontal="center" vertical="center" wrapText="1"/>
    </xf>
    <xf numFmtId="181" fontId="3" fillId="2" borderId="9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81" fontId="3" fillId="2" borderId="3" xfId="0" applyNumberFormat="1" applyFont="1" applyFill="1" applyBorder="1" applyAlignment="1">
      <alignment horizontal="center" vertical="center" wrapText="1"/>
    </xf>
    <xf numFmtId="181" fontId="3" fillId="2" borderId="12" xfId="0" applyNumberFormat="1" applyFont="1" applyFill="1" applyBorder="1" applyAlignment="1">
      <alignment horizontal="center" vertical="center" wrapText="1"/>
    </xf>
    <xf numFmtId="181" fontId="3" fillId="2" borderId="2" xfId="0" applyNumberFormat="1" applyFont="1" applyFill="1" applyBorder="1" applyAlignment="1">
      <alignment horizontal="center" vertical="center" wrapText="1"/>
    </xf>
    <xf numFmtId="181" fontId="3" fillId="2" borderId="0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81" fontId="11" fillId="0" borderId="14" xfId="0" applyNumberFormat="1" applyFont="1" applyBorder="1" applyAlignment="1">
      <alignment horizontal="center" vertical="center" wrapText="1"/>
    </xf>
    <xf numFmtId="181" fontId="12" fillId="0" borderId="15" xfId="0" applyNumberFormat="1" applyFont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 wrapText="1"/>
    </xf>
    <xf numFmtId="181" fontId="3" fillId="2" borderId="10" xfId="0" applyNumberFormat="1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 shrinkToFit="1"/>
    </xf>
    <xf numFmtId="182" fontId="7" fillId="0" borderId="34" xfId="0" applyNumberFormat="1" applyFont="1" applyBorder="1" applyAlignment="1">
      <alignment horizontal="left" vertical="center" wrapText="1"/>
    </xf>
    <xf numFmtId="182" fontId="7" fillId="0" borderId="35" xfId="0" applyNumberFormat="1" applyFont="1" applyBorder="1" applyAlignment="1">
      <alignment horizontal="left" vertical="center" wrapText="1"/>
    </xf>
    <xf numFmtId="182" fontId="7" fillId="0" borderId="37" xfId="0" applyNumberFormat="1" applyFont="1" applyBorder="1" applyAlignment="1">
      <alignment horizontal="left" vertical="center" wrapText="1"/>
    </xf>
    <xf numFmtId="0" fontId="7" fillId="0" borderId="32" xfId="0" applyNumberFormat="1" applyFont="1" applyBorder="1" applyAlignment="1">
      <alignment horizontal="center" vertical="center" wrapText="1"/>
    </xf>
    <xf numFmtId="0" fontId="7" fillId="0" borderId="33" xfId="0" applyNumberFormat="1" applyFont="1" applyBorder="1" applyAlignment="1">
      <alignment horizontal="center" vertical="center" wrapText="1"/>
    </xf>
    <xf numFmtId="0" fontId="7" fillId="0" borderId="48" xfId="0" applyNumberFormat="1" applyFont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49" xfId="0" applyNumberFormat="1" applyFont="1" applyBorder="1" applyAlignment="1">
      <alignment horizontal="center" vertical="center" wrapText="1"/>
    </xf>
    <xf numFmtId="0" fontId="7" fillId="0" borderId="50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7" fillId="0" borderId="51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183" fontId="7" fillId="0" borderId="34" xfId="0" applyNumberFormat="1" applyFont="1" applyBorder="1" applyAlignment="1">
      <alignment horizontal="left" vertical="center" wrapText="1"/>
    </xf>
    <xf numFmtId="183" fontId="7" fillId="0" borderId="35" xfId="0" applyNumberFormat="1" applyFont="1" applyBorder="1" applyAlignment="1">
      <alignment horizontal="left" vertical="center" wrapText="1"/>
    </xf>
    <xf numFmtId="183" fontId="7" fillId="0" borderId="36" xfId="0" applyNumberFormat="1" applyFont="1" applyBorder="1" applyAlignment="1">
      <alignment horizontal="left" vertical="center" wrapText="1"/>
    </xf>
    <xf numFmtId="183" fontId="7" fillId="0" borderId="38" xfId="0" applyNumberFormat="1" applyFont="1" applyBorder="1" applyAlignment="1">
      <alignment horizontal="left" vertical="center" wrapText="1"/>
    </xf>
    <xf numFmtId="183" fontId="7" fillId="0" borderId="39" xfId="0" applyNumberFormat="1" applyFont="1" applyBorder="1" applyAlignment="1">
      <alignment horizontal="left" vertical="center" wrapText="1"/>
    </xf>
    <xf numFmtId="183" fontId="7" fillId="0" borderId="40" xfId="0" applyNumberFormat="1" applyFont="1" applyBorder="1" applyAlignment="1">
      <alignment horizontal="left" vertical="center" wrapText="1"/>
    </xf>
    <xf numFmtId="182" fontId="7" fillId="0" borderId="38" xfId="0" applyNumberFormat="1" applyFont="1" applyBorder="1" applyAlignment="1">
      <alignment horizontal="left" vertical="center" wrapText="1"/>
    </xf>
    <xf numFmtId="182" fontId="7" fillId="0" borderId="39" xfId="0" applyNumberFormat="1" applyFont="1" applyBorder="1" applyAlignment="1">
      <alignment horizontal="left" vertical="center" wrapText="1"/>
    </xf>
    <xf numFmtId="182" fontId="7" fillId="0" borderId="40" xfId="0" applyNumberFormat="1" applyFont="1" applyBorder="1" applyAlignment="1">
      <alignment horizontal="left" vertical="center" wrapText="1"/>
    </xf>
    <xf numFmtId="183" fontId="7" fillId="0" borderId="37" xfId="0" applyNumberFormat="1" applyFont="1" applyBorder="1" applyAlignment="1">
      <alignment horizontal="left" vertical="center" wrapText="1"/>
    </xf>
    <xf numFmtId="182" fontId="7" fillId="0" borderId="36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828675</xdr:colOff>
      <xdr:row>3</xdr:row>
      <xdr:rowOff>152399</xdr:rowOff>
    </xdr:from>
    <xdr:to>
      <xdr:col>13</xdr:col>
      <xdr:colOff>1075055</xdr:colOff>
      <xdr:row>5</xdr:row>
      <xdr:rowOff>47624</xdr:rowOff>
    </xdr:to>
    <xdr:sp macro="" textlink="">
      <xdr:nvSpPr>
        <xdr:cNvPr id="2" name="円/楕円 1"/>
        <xdr:cNvSpPr/>
      </xdr:nvSpPr>
      <xdr:spPr>
        <a:xfrm>
          <a:off x="6334125" y="790574"/>
          <a:ext cx="2465705" cy="4095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27940</xdr:colOff>
      <xdr:row>4</xdr:row>
      <xdr:rowOff>209550</xdr:rowOff>
    </xdr:from>
    <xdr:to>
      <xdr:col>12</xdr:col>
      <xdr:colOff>9525</xdr:colOff>
      <xdr:row>5</xdr:row>
      <xdr:rowOff>43180</xdr:rowOff>
    </xdr:to>
    <xdr:cxnSp macro="">
      <xdr:nvCxnSpPr>
        <xdr:cNvPr id="4" name="直線矢印コネクタ 3"/>
        <xdr:cNvCxnSpPr>
          <a:stCxn id="9" idx="3"/>
        </xdr:cNvCxnSpPr>
      </xdr:nvCxnSpPr>
      <xdr:spPr>
        <a:xfrm flipV="1">
          <a:off x="5533390" y="1019175"/>
          <a:ext cx="943610" cy="17653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4</xdr:row>
      <xdr:rowOff>19050</xdr:rowOff>
    </xdr:from>
    <xdr:to>
      <xdr:col>11</xdr:col>
      <xdr:colOff>27940</xdr:colOff>
      <xdr:row>6</xdr:row>
      <xdr:rowOff>67310</xdr:rowOff>
    </xdr:to>
    <xdr:sp macro="" textlink="">
      <xdr:nvSpPr>
        <xdr:cNvPr id="9" name="正方形/長方形 8"/>
        <xdr:cNvSpPr/>
      </xdr:nvSpPr>
      <xdr:spPr>
        <a:xfrm>
          <a:off x="3705225" y="828675"/>
          <a:ext cx="1828165" cy="73406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主たる事業所名として登録している事業所名を記入してください。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342901</xdr:colOff>
      <xdr:row>8</xdr:row>
      <xdr:rowOff>133350</xdr:rowOff>
    </xdr:from>
    <xdr:to>
      <xdr:col>6</xdr:col>
      <xdr:colOff>361950</xdr:colOff>
      <xdr:row>9</xdr:row>
      <xdr:rowOff>28575</xdr:rowOff>
    </xdr:to>
    <xdr:sp macro="" textlink="">
      <xdr:nvSpPr>
        <xdr:cNvPr id="12" name="円/楕円 11"/>
        <xdr:cNvSpPr/>
      </xdr:nvSpPr>
      <xdr:spPr>
        <a:xfrm>
          <a:off x="1857376" y="2314575"/>
          <a:ext cx="1076324" cy="2381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25</xdr:row>
      <xdr:rowOff>123825</xdr:rowOff>
    </xdr:from>
    <xdr:to>
      <xdr:col>3</xdr:col>
      <xdr:colOff>133350</xdr:colOff>
      <xdr:row>28</xdr:row>
      <xdr:rowOff>76835</xdr:rowOff>
    </xdr:to>
    <xdr:sp macro="" textlink="">
      <xdr:nvSpPr>
        <xdr:cNvPr id="13" name="円/楕円 12"/>
        <xdr:cNvSpPr/>
      </xdr:nvSpPr>
      <xdr:spPr>
        <a:xfrm>
          <a:off x="0" y="6816725"/>
          <a:ext cx="1647825" cy="10852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295275</xdr:colOff>
      <xdr:row>22</xdr:row>
      <xdr:rowOff>104775</xdr:rowOff>
    </xdr:from>
    <xdr:to>
      <xdr:col>5</xdr:col>
      <xdr:colOff>142875</xdr:colOff>
      <xdr:row>25</xdr:row>
      <xdr:rowOff>190500</xdr:rowOff>
    </xdr:to>
    <xdr:cxnSp macro="">
      <xdr:nvCxnSpPr>
        <xdr:cNvPr id="15" name="直線矢印コネクタ 14"/>
        <xdr:cNvCxnSpPr/>
      </xdr:nvCxnSpPr>
      <xdr:spPr>
        <a:xfrm flipH="1">
          <a:off x="1304925" y="6075680"/>
          <a:ext cx="1133475" cy="80772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20</xdr:row>
      <xdr:rowOff>143510</xdr:rowOff>
    </xdr:from>
    <xdr:to>
      <xdr:col>9</xdr:col>
      <xdr:colOff>685800</xdr:colOff>
      <xdr:row>23</xdr:row>
      <xdr:rowOff>228600</xdr:rowOff>
    </xdr:to>
    <xdr:sp macro="" textlink="">
      <xdr:nvSpPr>
        <xdr:cNvPr id="20" name="正方形/長方形 19"/>
        <xdr:cNvSpPr/>
      </xdr:nvSpPr>
      <xdr:spPr>
        <a:xfrm>
          <a:off x="2438400" y="5702300"/>
          <a:ext cx="1828800" cy="73787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実際に入居している事業所名を記入してください。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opLeftCell="A22" workbookViewId="0">
      <selection activeCell="L30" sqref="L30"/>
    </sheetView>
  </sheetViews>
  <sheetFormatPr defaultRowHeight="13.5" x14ac:dyDescent="0.15"/>
  <cols>
    <col min="1" max="4" width="6.625" customWidth="1"/>
    <col min="5" max="6" width="3.625" customWidth="1"/>
    <col min="7" max="7" width="8.5" style="89" customWidth="1"/>
    <col min="8" max="8" width="6.625" customWidth="1"/>
    <col min="9" max="9" width="6.875" customWidth="1"/>
    <col min="10" max="12" width="12.625" customWidth="1"/>
    <col min="13" max="13" width="16.5" customWidth="1"/>
    <col min="14" max="14" width="14.375" customWidth="1"/>
  </cols>
  <sheetData>
    <row r="1" spans="1:18" ht="23.25" customHeight="1" x14ac:dyDescent="0.15">
      <c r="A1" s="2" t="s">
        <v>34</v>
      </c>
      <c r="B1" s="2"/>
      <c r="C1" s="2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R1" s="52"/>
    </row>
    <row r="2" spans="1:18" x14ac:dyDescent="0.15">
      <c r="A2" s="2"/>
      <c r="B2" s="2"/>
      <c r="C2" s="2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R2" s="52"/>
    </row>
    <row r="3" spans="1:18" x14ac:dyDescent="0.15">
      <c r="A3" s="221" t="s">
        <v>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51"/>
      <c r="R3" s="52"/>
    </row>
    <row r="4" spans="1:18" x14ac:dyDescent="0.15">
      <c r="A4" s="3"/>
      <c r="B4" s="3"/>
      <c r="C4" s="3"/>
      <c r="D4" s="3"/>
      <c r="E4" s="3"/>
      <c r="F4" s="3"/>
      <c r="G4" s="181"/>
      <c r="H4" s="3"/>
      <c r="I4" s="3"/>
      <c r="J4" s="3"/>
      <c r="K4" s="3"/>
      <c r="L4" s="3"/>
      <c r="M4" s="3"/>
      <c r="N4" s="3"/>
      <c r="O4" s="3"/>
      <c r="R4" s="52"/>
    </row>
    <row r="5" spans="1:18" ht="27" customHeight="1" x14ac:dyDescent="0.15">
      <c r="D5" s="15"/>
      <c r="E5" s="15"/>
      <c r="F5" s="15"/>
      <c r="G5" s="15"/>
      <c r="H5" s="15"/>
      <c r="I5" s="15"/>
      <c r="J5" s="15"/>
      <c r="K5" s="15"/>
      <c r="L5" s="15"/>
      <c r="M5" s="222" t="s">
        <v>68</v>
      </c>
      <c r="N5" s="222"/>
      <c r="R5" s="52"/>
    </row>
    <row r="6" spans="1:18" ht="27" customHeight="1" x14ac:dyDescent="0.15">
      <c r="D6" s="15"/>
      <c r="E6" s="15"/>
      <c r="F6" s="15"/>
      <c r="G6" s="15"/>
      <c r="H6" s="15"/>
      <c r="I6" s="15"/>
      <c r="J6" s="15"/>
      <c r="K6" s="15"/>
      <c r="L6" s="15"/>
      <c r="M6" s="223" t="s">
        <v>72</v>
      </c>
      <c r="N6" s="223"/>
      <c r="R6" s="52"/>
    </row>
    <row r="7" spans="1:18" ht="27" customHeight="1" x14ac:dyDescent="0.15">
      <c r="D7" s="15"/>
      <c r="E7" s="15"/>
      <c r="F7" s="15"/>
      <c r="G7" s="15"/>
      <c r="H7" s="15"/>
      <c r="I7" s="15"/>
      <c r="J7" s="15"/>
      <c r="K7" s="15"/>
      <c r="L7" s="15"/>
      <c r="M7" s="223" t="s">
        <v>13</v>
      </c>
      <c r="N7" s="223"/>
      <c r="R7" s="52"/>
    </row>
    <row r="8" spans="1:18" ht="27" customHeight="1" x14ac:dyDescent="0.15">
      <c r="D8" s="15"/>
      <c r="E8" s="15"/>
      <c r="F8" s="15"/>
      <c r="G8" s="15"/>
      <c r="H8" s="15"/>
      <c r="I8" s="15"/>
      <c r="J8" s="15"/>
      <c r="K8" s="15"/>
      <c r="L8" s="15"/>
      <c r="M8" s="4"/>
      <c r="N8" s="4"/>
      <c r="R8" s="52"/>
    </row>
    <row r="9" spans="1:18" ht="27" customHeight="1" x14ac:dyDescent="0.15">
      <c r="A9" s="224" t="s">
        <v>62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R9" s="52"/>
    </row>
    <row r="10" spans="1:18" x14ac:dyDescent="0.15">
      <c r="D10" s="15"/>
      <c r="E10" s="15"/>
      <c r="F10" s="15"/>
      <c r="G10" s="15"/>
      <c r="H10" s="15"/>
      <c r="I10" s="15"/>
      <c r="J10" s="15"/>
      <c r="K10" s="15"/>
      <c r="L10" s="15"/>
      <c r="M10" s="4"/>
      <c r="N10" s="4"/>
      <c r="R10" s="52"/>
    </row>
    <row r="11" spans="1:18" x14ac:dyDescent="0.15">
      <c r="A11" s="4" t="s">
        <v>63</v>
      </c>
      <c r="B11" s="4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R11" s="52"/>
    </row>
    <row r="12" spans="1:18" x14ac:dyDescent="0.15">
      <c r="A12" s="4"/>
      <c r="B12" s="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R12" s="52"/>
    </row>
    <row r="13" spans="1:18" ht="18.75" customHeight="1" x14ac:dyDescent="0.15">
      <c r="A13" s="4" t="s">
        <v>40</v>
      </c>
      <c r="B13" s="4"/>
      <c r="C13" s="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8" ht="18.75" customHeight="1" x14ac:dyDescent="0.15">
      <c r="A14" s="2" t="s">
        <v>42</v>
      </c>
      <c r="B14" s="2"/>
      <c r="C14" s="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8" ht="27.75" customHeight="1" x14ac:dyDescent="0.15">
      <c r="A15" s="212" t="s">
        <v>4</v>
      </c>
      <c r="B15" s="213"/>
      <c r="C15" s="214" t="s">
        <v>7</v>
      </c>
      <c r="D15" s="215"/>
      <c r="E15" s="215"/>
      <c r="F15" s="215"/>
      <c r="G15" s="215"/>
      <c r="H15" s="215"/>
      <c r="I15" s="215"/>
      <c r="J15" s="216"/>
      <c r="K15" s="19" t="s">
        <v>14</v>
      </c>
      <c r="L15" s="19" t="s">
        <v>12</v>
      </c>
      <c r="M15" s="7" t="s">
        <v>15</v>
      </c>
      <c r="N15" s="15"/>
    </row>
    <row r="16" spans="1:18" ht="26.1" customHeight="1" x14ac:dyDescent="0.15">
      <c r="A16" s="5"/>
      <c r="B16" s="8"/>
      <c r="C16" s="217" t="s">
        <v>9</v>
      </c>
      <c r="D16" s="218"/>
      <c r="E16" s="212" t="s">
        <v>16</v>
      </c>
      <c r="F16" s="219"/>
      <c r="G16" s="219"/>
      <c r="H16" s="219"/>
      <c r="I16" s="213"/>
      <c r="J16" s="16" t="s">
        <v>19</v>
      </c>
      <c r="K16" s="20"/>
      <c r="L16" s="20" t="s">
        <v>43</v>
      </c>
      <c r="M16" s="16"/>
      <c r="N16" s="15"/>
    </row>
    <row r="17" spans="1:14" ht="26.1" customHeight="1" x14ac:dyDescent="0.15">
      <c r="A17" s="5"/>
      <c r="B17" s="8"/>
      <c r="C17" s="217" t="s">
        <v>2</v>
      </c>
      <c r="D17" s="218"/>
      <c r="E17" s="217" t="s">
        <v>17</v>
      </c>
      <c r="F17" s="220"/>
      <c r="G17" s="220"/>
      <c r="H17" s="220"/>
      <c r="I17" s="218"/>
      <c r="J17" s="16"/>
      <c r="K17" s="27"/>
      <c r="L17" s="20" t="s">
        <v>18</v>
      </c>
      <c r="M17" s="16"/>
      <c r="N17" s="15"/>
    </row>
    <row r="18" spans="1:14" ht="22.5" customHeight="1" x14ac:dyDescent="0.15">
      <c r="A18" s="6"/>
      <c r="B18" s="9"/>
      <c r="C18" s="205" t="s">
        <v>1</v>
      </c>
      <c r="D18" s="206"/>
      <c r="E18" s="205" t="s">
        <v>11</v>
      </c>
      <c r="F18" s="207"/>
      <c r="G18" s="207"/>
      <c r="H18" s="207"/>
      <c r="I18" s="206"/>
      <c r="J18" s="17" t="s">
        <v>35</v>
      </c>
      <c r="K18" s="28" t="s">
        <v>5</v>
      </c>
      <c r="L18" s="28" t="s">
        <v>36</v>
      </c>
      <c r="M18" s="17"/>
      <c r="N18" s="15"/>
    </row>
    <row r="19" spans="1:14" s="1" customFormat="1" ht="45" customHeight="1" x14ac:dyDescent="0.15">
      <c r="A19" s="208">
        <v>2</v>
      </c>
      <c r="B19" s="209"/>
      <c r="C19" s="210">
        <v>3500000</v>
      </c>
      <c r="D19" s="211"/>
      <c r="E19" s="208">
        <f>M32</f>
        <v>2700000</v>
      </c>
      <c r="F19" s="225"/>
      <c r="G19" s="225"/>
      <c r="H19" s="225"/>
      <c r="I19" s="209"/>
      <c r="J19" s="25">
        <f>C19-E19</f>
        <v>800000</v>
      </c>
      <c r="K19" s="29">
        <v>230080</v>
      </c>
      <c r="L19" s="29">
        <v>230080</v>
      </c>
      <c r="M19" s="40"/>
      <c r="N19" s="46"/>
    </row>
    <row r="20" spans="1:14" x14ac:dyDescent="0.15">
      <c r="A20" s="2"/>
      <c r="B20" s="2"/>
      <c r="C20" s="2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x14ac:dyDescent="0.15">
      <c r="A21" s="2" t="s">
        <v>37</v>
      </c>
      <c r="B21" s="2"/>
      <c r="C21" s="2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8.95" customHeight="1" x14ac:dyDescent="0.15">
      <c r="A22" s="2"/>
      <c r="B22" s="2"/>
      <c r="C22" s="2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8.95" customHeight="1" x14ac:dyDescent="0.15">
      <c r="A23" s="2" t="s">
        <v>44</v>
      </c>
      <c r="B23" s="2"/>
      <c r="C23" s="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8.95" customHeight="1" x14ac:dyDescent="0.15">
      <c r="A24" s="2" t="s">
        <v>42</v>
      </c>
      <c r="B24" s="2"/>
      <c r="C24" s="2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8.95" customHeight="1" x14ac:dyDescent="0.15">
      <c r="A25" s="212" t="s">
        <v>21</v>
      </c>
      <c r="B25" s="219"/>
      <c r="C25" s="219"/>
      <c r="D25" s="212" t="s">
        <v>45</v>
      </c>
      <c r="E25" s="219"/>
      <c r="F25" s="213"/>
      <c r="G25" s="226" t="s">
        <v>81</v>
      </c>
      <c r="H25" s="231" t="s">
        <v>25</v>
      </c>
      <c r="I25" s="233" t="s">
        <v>77</v>
      </c>
      <c r="J25" s="219" t="s">
        <v>28</v>
      </c>
      <c r="K25" s="231" t="s">
        <v>20</v>
      </c>
      <c r="L25" s="231" t="s">
        <v>30</v>
      </c>
      <c r="M25" s="219" t="s">
        <v>31</v>
      </c>
      <c r="N25" s="47" t="s">
        <v>32</v>
      </c>
    </row>
    <row r="26" spans="1:14" ht="18.95" customHeight="1" x14ac:dyDescent="0.15">
      <c r="A26" s="217" t="s">
        <v>23</v>
      </c>
      <c r="B26" s="220"/>
      <c r="C26" s="220"/>
      <c r="D26" s="205" t="s">
        <v>46</v>
      </c>
      <c r="E26" s="207"/>
      <c r="F26" s="206"/>
      <c r="G26" s="227"/>
      <c r="H26" s="232"/>
      <c r="I26" s="234"/>
      <c r="J26" s="220"/>
      <c r="K26" s="232"/>
      <c r="L26" s="232"/>
      <c r="M26" s="220"/>
      <c r="N26" s="48" t="s">
        <v>33</v>
      </c>
    </row>
    <row r="27" spans="1:14" ht="35.1" customHeight="1" x14ac:dyDescent="0.15">
      <c r="A27" s="235" t="s">
        <v>69</v>
      </c>
      <c r="B27" s="236"/>
      <c r="C27" s="236"/>
      <c r="D27" s="182">
        <v>6</v>
      </c>
      <c r="E27" s="18" t="s">
        <v>41</v>
      </c>
      <c r="F27" s="190">
        <v>1</v>
      </c>
      <c r="G27" s="183">
        <v>12</v>
      </c>
      <c r="H27" s="21">
        <v>4</v>
      </c>
      <c r="I27" s="21">
        <v>2</v>
      </c>
      <c r="J27" s="10" t="s">
        <v>82</v>
      </c>
      <c r="K27" s="30">
        <v>12</v>
      </c>
      <c r="L27" s="35">
        <v>122000</v>
      </c>
      <c r="M27" s="41">
        <v>1400000</v>
      </c>
      <c r="N27" s="49">
        <f>K27*L27-M27</f>
        <v>64000</v>
      </c>
    </row>
    <row r="28" spans="1:14" ht="35.1" customHeight="1" x14ac:dyDescent="0.15">
      <c r="A28" s="235" t="s">
        <v>70</v>
      </c>
      <c r="B28" s="236"/>
      <c r="C28" s="236"/>
      <c r="D28" s="182">
        <v>6</v>
      </c>
      <c r="E28" s="18" t="s">
        <v>41</v>
      </c>
      <c r="F28" s="190">
        <v>1</v>
      </c>
      <c r="G28" s="183">
        <v>30</v>
      </c>
      <c r="H28" s="21">
        <v>6</v>
      </c>
      <c r="I28" s="21">
        <v>6</v>
      </c>
      <c r="J28" s="10" t="s">
        <v>83</v>
      </c>
      <c r="K28" s="30">
        <v>7.48</v>
      </c>
      <c r="L28" s="35">
        <v>196000</v>
      </c>
      <c r="M28" s="41">
        <v>1300000</v>
      </c>
      <c r="N28" s="49">
        <f>K28*L28-M28</f>
        <v>166080</v>
      </c>
    </row>
    <row r="29" spans="1:14" ht="35.1" customHeight="1" x14ac:dyDescent="0.15">
      <c r="A29" s="208"/>
      <c r="B29" s="225"/>
      <c r="C29" s="225"/>
      <c r="D29" s="182"/>
      <c r="E29" s="18" t="s">
        <v>41</v>
      </c>
      <c r="F29" s="190">
        <v>1</v>
      </c>
      <c r="G29" s="194"/>
      <c r="H29" s="22"/>
      <c r="I29" s="22"/>
      <c r="J29" s="11"/>
      <c r="K29" s="31"/>
      <c r="L29" s="36"/>
      <c r="M29" s="42"/>
      <c r="N29" s="49"/>
    </row>
    <row r="30" spans="1:14" ht="35.1" customHeight="1" x14ac:dyDescent="0.15">
      <c r="A30" s="237"/>
      <c r="B30" s="238"/>
      <c r="C30" s="238"/>
      <c r="D30" s="182"/>
      <c r="E30" s="18" t="s">
        <v>41</v>
      </c>
      <c r="F30" s="190">
        <v>1</v>
      </c>
      <c r="G30" s="194"/>
      <c r="H30" s="23"/>
      <c r="I30" s="23"/>
      <c r="J30" s="12"/>
      <c r="K30" s="32"/>
      <c r="L30" s="29"/>
      <c r="M30" s="43"/>
      <c r="N30" s="49"/>
    </row>
    <row r="31" spans="1:14" ht="35.1" customHeight="1" thickBot="1" x14ac:dyDescent="0.2">
      <c r="A31" s="239"/>
      <c r="B31" s="240"/>
      <c r="C31" s="240"/>
      <c r="D31" s="191"/>
      <c r="E31" s="192" t="s">
        <v>41</v>
      </c>
      <c r="F31" s="193">
        <v>1</v>
      </c>
      <c r="G31" s="195"/>
      <c r="H31" s="24"/>
      <c r="I31" s="24"/>
      <c r="J31" s="13"/>
      <c r="K31" s="33"/>
      <c r="L31" s="37"/>
      <c r="M31" s="44"/>
      <c r="N31" s="49"/>
    </row>
    <row r="32" spans="1:14" ht="35.1" customHeight="1" thickBot="1" x14ac:dyDescent="0.2">
      <c r="A32" s="228" t="s">
        <v>10</v>
      </c>
      <c r="B32" s="229"/>
      <c r="C32" s="229"/>
      <c r="D32" s="229"/>
      <c r="E32" s="229"/>
      <c r="F32" s="229"/>
      <c r="G32" s="229"/>
      <c r="H32" s="229"/>
      <c r="I32" s="230"/>
      <c r="J32" s="26"/>
      <c r="K32" s="34"/>
      <c r="L32" s="38"/>
      <c r="M32" s="45">
        <f>SUM(M27:M31)</f>
        <v>2700000</v>
      </c>
      <c r="N32" s="50">
        <f>SUM(N27:N31)</f>
        <v>230080</v>
      </c>
    </row>
    <row r="33" spans="1:18" s="113" customFormat="1" ht="34.5" customHeight="1" x14ac:dyDescent="0.15">
      <c r="A33" s="241" t="s">
        <v>80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</row>
    <row r="34" spans="1:18" ht="29.25" customHeight="1" x14ac:dyDescent="0.15">
      <c r="A34" s="2"/>
      <c r="B34" s="2"/>
      <c r="C34" s="2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8" s="89" customFormat="1" ht="18.95" customHeight="1" x14ac:dyDescent="0.15">
      <c r="A35" s="2"/>
      <c r="B35" s="2"/>
      <c r="C35" s="2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8" ht="18.95" customHeight="1" x14ac:dyDescent="0.15">
      <c r="A36" s="2" t="s">
        <v>38</v>
      </c>
      <c r="B36" s="2"/>
      <c r="C36" s="2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R36" s="52"/>
    </row>
    <row r="37" spans="1:18" ht="18.95" customHeight="1" x14ac:dyDescent="0.15">
      <c r="A37" s="2" t="s">
        <v>39</v>
      </c>
      <c r="B37" s="2"/>
      <c r="C37" s="2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R37" s="52"/>
    </row>
    <row r="38" spans="1:18" ht="18.95" customHeight="1" x14ac:dyDescent="0.15">
      <c r="A38" s="2" t="s">
        <v>67</v>
      </c>
      <c r="B38" s="2"/>
      <c r="C38" s="2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R38" s="52"/>
    </row>
    <row r="39" spans="1:18" ht="18.95" customHeight="1" x14ac:dyDescent="0.15">
      <c r="A39" s="2"/>
      <c r="B39" s="2"/>
      <c r="C39" s="2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R39" s="52"/>
    </row>
    <row r="40" spans="1:18" ht="18.95" customHeight="1" x14ac:dyDescent="0.15">
      <c r="A40" s="2"/>
      <c r="B40" s="2"/>
      <c r="C40" s="2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R40" s="52"/>
    </row>
    <row r="41" spans="1:18" ht="18.95" customHeight="1" x14ac:dyDescent="0.15">
      <c r="A41" s="2"/>
    </row>
    <row r="42" spans="1:18" ht="18.95" customHeight="1" x14ac:dyDescent="0.15"/>
    <row r="43" spans="1:18" ht="18.95" customHeight="1" x14ac:dyDescent="0.15"/>
    <row r="44" spans="1:18" ht="18.95" customHeight="1" x14ac:dyDescent="0.15"/>
    <row r="45" spans="1:18" ht="18.95" customHeight="1" x14ac:dyDescent="0.15"/>
    <row r="46" spans="1:18" ht="18.95" customHeight="1" x14ac:dyDescent="0.15"/>
    <row r="47" spans="1:18" ht="18.95" customHeight="1" x14ac:dyDescent="0.15"/>
    <row r="48" spans="1:18" ht="18.95" customHeight="1" x14ac:dyDescent="0.15"/>
    <row r="49" ht="18.95" customHeight="1" x14ac:dyDescent="0.15"/>
    <row r="50" ht="18.95" customHeight="1" x14ac:dyDescent="0.15"/>
    <row r="51" ht="18.95" customHeight="1" x14ac:dyDescent="0.15"/>
    <row r="52" ht="18.95" customHeight="1" x14ac:dyDescent="0.15"/>
    <row r="53" ht="18.95" customHeight="1" x14ac:dyDescent="0.15"/>
  </sheetData>
  <mergeCells count="34">
    <mergeCell ref="A33:N33"/>
    <mergeCell ref="A32:I32"/>
    <mergeCell ref="M25:M26"/>
    <mergeCell ref="H25:H26"/>
    <mergeCell ref="I25:I26"/>
    <mergeCell ref="J25:J26"/>
    <mergeCell ref="K25:K26"/>
    <mergeCell ref="L25:L26"/>
    <mergeCell ref="A27:C27"/>
    <mergeCell ref="A28:C28"/>
    <mergeCell ref="A29:C29"/>
    <mergeCell ref="A30:C30"/>
    <mergeCell ref="A31:C31"/>
    <mergeCell ref="A25:C25"/>
    <mergeCell ref="D25:F25"/>
    <mergeCell ref="A26:C26"/>
    <mergeCell ref="D26:F26"/>
    <mergeCell ref="G25:G26"/>
    <mergeCell ref="A3:N3"/>
    <mergeCell ref="M5:N5"/>
    <mergeCell ref="M6:N6"/>
    <mergeCell ref="M7:N7"/>
    <mergeCell ref="A9:N9"/>
    <mergeCell ref="C18:D18"/>
    <mergeCell ref="E18:I18"/>
    <mergeCell ref="A19:B19"/>
    <mergeCell ref="C19:D19"/>
    <mergeCell ref="A15:B15"/>
    <mergeCell ref="C15:J15"/>
    <mergeCell ref="C16:D16"/>
    <mergeCell ref="E16:I16"/>
    <mergeCell ref="C17:D17"/>
    <mergeCell ref="E17:I17"/>
    <mergeCell ref="E19:I19"/>
  </mergeCells>
  <phoneticPr fontId="2"/>
  <pageMargins left="0.7" right="0.21" top="0.75" bottom="0.75" header="0.3" footer="0.3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9" workbookViewId="0">
      <selection activeCell="A33" sqref="A33:XFD33"/>
    </sheetView>
  </sheetViews>
  <sheetFormatPr defaultRowHeight="13.5" x14ac:dyDescent="0.15"/>
  <cols>
    <col min="1" max="4" width="6.625" style="113" customWidth="1"/>
    <col min="5" max="6" width="3.625" style="113" customWidth="1"/>
    <col min="7" max="7" width="8.625" style="113" customWidth="1"/>
    <col min="8" max="8" width="6.625" style="113" customWidth="1"/>
    <col min="9" max="9" width="7.375" style="113" customWidth="1"/>
    <col min="10" max="12" width="12.625" style="113" customWidth="1"/>
    <col min="13" max="13" width="16.5" style="113" customWidth="1"/>
    <col min="14" max="14" width="14.375" style="113" customWidth="1"/>
    <col min="15" max="16384" width="9" style="113"/>
  </cols>
  <sheetData>
    <row r="1" spans="1:18" ht="23.25" customHeight="1" x14ac:dyDescent="0.15">
      <c r="A1" s="111" t="s">
        <v>34</v>
      </c>
      <c r="B1" s="111"/>
      <c r="C1" s="111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R1" s="114"/>
    </row>
    <row r="2" spans="1:18" x14ac:dyDescent="0.15">
      <c r="A2" s="111"/>
      <c r="B2" s="111"/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R2" s="114"/>
    </row>
    <row r="3" spans="1:18" x14ac:dyDescent="0.15">
      <c r="A3" s="243" t="s">
        <v>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115"/>
      <c r="R3" s="114"/>
    </row>
    <row r="4" spans="1:18" x14ac:dyDescent="0.15">
      <c r="A4" s="116"/>
      <c r="B4" s="116"/>
      <c r="C4" s="116"/>
      <c r="D4" s="116"/>
      <c r="E4" s="116"/>
      <c r="F4" s="116"/>
      <c r="G4" s="180"/>
      <c r="H4" s="116"/>
      <c r="I4" s="116"/>
      <c r="J4" s="116"/>
      <c r="K4" s="116"/>
      <c r="L4" s="116"/>
      <c r="M4" s="116"/>
      <c r="N4" s="116"/>
      <c r="O4" s="116"/>
      <c r="R4" s="114"/>
    </row>
    <row r="5" spans="1:18" ht="27" customHeight="1" x14ac:dyDescent="0.15">
      <c r="D5" s="112"/>
      <c r="E5" s="112"/>
      <c r="F5" s="112"/>
      <c r="G5" s="112"/>
      <c r="H5" s="112"/>
      <c r="I5" s="112"/>
      <c r="J5" s="112"/>
      <c r="K5" s="112"/>
      <c r="L5" s="112"/>
      <c r="M5" s="244" t="s">
        <v>48</v>
      </c>
      <c r="N5" s="244"/>
      <c r="R5" s="114"/>
    </row>
    <row r="6" spans="1:18" ht="27" customHeight="1" x14ac:dyDescent="0.15">
      <c r="D6" s="112"/>
      <c r="E6" s="112"/>
      <c r="F6" s="112"/>
      <c r="G6" s="112"/>
      <c r="H6" s="112"/>
      <c r="I6" s="112"/>
      <c r="J6" s="112"/>
      <c r="K6" s="112"/>
      <c r="L6" s="112"/>
      <c r="M6" s="117" t="s">
        <v>60</v>
      </c>
      <c r="N6" s="117"/>
      <c r="R6" s="114"/>
    </row>
    <row r="7" spans="1:18" ht="27" customHeight="1" x14ac:dyDescent="0.15">
      <c r="D7" s="112"/>
      <c r="E7" s="112"/>
      <c r="F7" s="112"/>
      <c r="G7" s="112"/>
      <c r="H7" s="112"/>
      <c r="I7" s="112"/>
      <c r="J7" s="112"/>
      <c r="K7" s="112"/>
      <c r="L7" s="112"/>
      <c r="M7" s="117" t="s">
        <v>61</v>
      </c>
      <c r="N7" s="117"/>
      <c r="R7" s="114"/>
    </row>
    <row r="8" spans="1:18" ht="27" customHeight="1" x14ac:dyDescent="0.15">
      <c r="D8" s="112"/>
      <c r="E8" s="112"/>
      <c r="F8" s="112"/>
      <c r="G8" s="112"/>
      <c r="H8" s="112"/>
      <c r="I8" s="112"/>
      <c r="J8" s="112"/>
      <c r="K8" s="112"/>
      <c r="L8" s="112"/>
      <c r="M8" s="118"/>
      <c r="N8" s="118"/>
      <c r="R8" s="114"/>
    </row>
    <row r="9" spans="1:18" ht="27" customHeight="1" x14ac:dyDescent="0.15">
      <c r="A9" s="224" t="s">
        <v>62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R9" s="114"/>
    </row>
    <row r="10" spans="1:18" x14ac:dyDescent="0.15">
      <c r="D10" s="112"/>
      <c r="E10" s="112"/>
      <c r="F10" s="112"/>
      <c r="G10" s="112"/>
      <c r="H10" s="112"/>
      <c r="I10" s="112"/>
      <c r="J10" s="112"/>
      <c r="K10" s="112"/>
      <c r="L10" s="112"/>
      <c r="M10" s="118"/>
      <c r="N10" s="118"/>
      <c r="R10" s="114"/>
    </row>
    <row r="11" spans="1:18" x14ac:dyDescent="0.15">
      <c r="A11" s="118" t="s">
        <v>63</v>
      </c>
      <c r="B11" s="118"/>
      <c r="C11" s="119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R11" s="114"/>
    </row>
    <row r="12" spans="1:18" x14ac:dyDescent="0.15">
      <c r="A12" s="118"/>
      <c r="B12" s="118"/>
      <c r="C12" s="119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R12" s="114"/>
    </row>
    <row r="13" spans="1:18" ht="18.75" customHeight="1" x14ac:dyDescent="0.15">
      <c r="A13" s="118" t="s">
        <v>40</v>
      </c>
      <c r="B13" s="118"/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8" ht="18.75" customHeight="1" x14ac:dyDescent="0.15">
      <c r="A14" s="111" t="s">
        <v>42</v>
      </c>
      <c r="B14" s="111"/>
      <c r="C14" s="111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8" ht="27.75" customHeight="1" x14ac:dyDescent="0.15">
      <c r="A15" s="245" t="s">
        <v>4</v>
      </c>
      <c r="B15" s="246"/>
      <c r="C15" s="247" t="s">
        <v>7</v>
      </c>
      <c r="D15" s="248"/>
      <c r="E15" s="248"/>
      <c r="F15" s="248"/>
      <c r="G15" s="248"/>
      <c r="H15" s="248"/>
      <c r="I15" s="248"/>
      <c r="J15" s="249"/>
      <c r="K15" s="120" t="s">
        <v>14</v>
      </c>
      <c r="L15" s="120" t="s">
        <v>12</v>
      </c>
      <c r="M15" s="121" t="s">
        <v>15</v>
      </c>
      <c r="N15" s="112"/>
    </row>
    <row r="16" spans="1:18" ht="26.1" customHeight="1" x14ac:dyDescent="0.15">
      <c r="A16" s="122"/>
      <c r="B16" s="123"/>
      <c r="C16" s="250" t="s">
        <v>9</v>
      </c>
      <c r="D16" s="251"/>
      <c r="E16" s="245" t="s">
        <v>16</v>
      </c>
      <c r="F16" s="252"/>
      <c r="G16" s="252"/>
      <c r="H16" s="252"/>
      <c r="I16" s="246"/>
      <c r="J16" s="124" t="s">
        <v>19</v>
      </c>
      <c r="K16" s="125"/>
      <c r="L16" s="125" t="s">
        <v>43</v>
      </c>
      <c r="M16" s="124"/>
      <c r="N16" s="112"/>
    </row>
    <row r="17" spans="1:14" ht="26.1" customHeight="1" x14ac:dyDescent="0.15">
      <c r="A17" s="122"/>
      <c r="B17" s="123"/>
      <c r="C17" s="250" t="s">
        <v>2</v>
      </c>
      <c r="D17" s="251"/>
      <c r="E17" s="250" t="s">
        <v>17</v>
      </c>
      <c r="F17" s="253"/>
      <c r="G17" s="253"/>
      <c r="H17" s="253"/>
      <c r="I17" s="251"/>
      <c r="J17" s="124"/>
      <c r="K17" s="126"/>
      <c r="L17" s="125" t="s">
        <v>18</v>
      </c>
      <c r="M17" s="124"/>
      <c r="N17" s="112"/>
    </row>
    <row r="18" spans="1:14" ht="22.5" customHeight="1" x14ac:dyDescent="0.15">
      <c r="A18" s="127"/>
      <c r="B18" s="128"/>
      <c r="C18" s="254" t="s">
        <v>1</v>
      </c>
      <c r="D18" s="255"/>
      <c r="E18" s="254" t="s">
        <v>11</v>
      </c>
      <c r="F18" s="256"/>
      <c r="G18" s="256"/>
      <c r="H18" s="256"/>
      <c r="I18" s="255"/>
      <c r="J18" s="129" t="s">
        <v>35</v>
      </c>
      <c r="K18" s="130" t="s">
        <v>5</v>
      </c>
      <c r="L18" s="130" t="s">
        <v>36</v>
      </c>
      <c r="M18" s="129"/>
      <c r="N18" s="112"/>
    </row>
    <row r="19" spans="1:14" s="135" customFormat="1" ht="45" customHeight="1" x14ac:dyDescent="0.15">
      <c r="A19" s="257"/>
      <c r="B19" s="258"/>
      <c r="C19" s="259"/>
      <c r="D19" s="260"/>
      <c r="E19" s="257"/>
      <c r="F19" s="261"/>
      <c r="G19" s="261"/>
      <c r="H19" s="261"/>
      <c r="I19" s="258"/>
      <c r="J19" s="131"/>
      <c r="K19" s="132"/>
      <c r="L19" s="132"/>
      <c r="M19" s="133"/>
      <c r="N19" s="134"/>
    </row>
    <row r="20" spans="1:14" s="135" customFormat="1" x14ac:dyDescent="0.15">
      <c r="A20" s="136"/>
      <c r="B20" s="136"/>
      <c r="C20" s="136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4" s="135" customFormat="1" x14ac:dyDescent="0.15">
      <c r="A21" s="136" t="s">
        <v>37</v>
      </c>
      <c r="B21" s="136"/>
      <c r="C21" s="136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4" s="135" customFormat="1" ht="18.95" customHeight="1" x14ac:dyDescent="0.15">
      <c r="A22" s="136"/>
      <c r="B22" s="136"/>
      <c r="C22" s="136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</row>
    <row r="23" spans="1:14" s="135" customFormat="1" ht="18.95" customHeight="1" x14ac:dyDescent="0.15">
      <c r="A23" s="136" t="s">
        <v>44</v>
      </c>
      <c r="B23" s="136"/>
      <c r="C23" s="136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 s="135" customFormat="1" ht="18.95" customHeight="1" x14ac:dyDescent="0.15">
      <c r="A24" s="136" t="s">
        <v>42</v>
      </c>
      <c r="B24" s="136"/>
      <c r="C24" s="136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 s="135" customFormat="1" ht="18.95" customHeight="1" x14ac:dyDescent="0.15">
      <c r="A25" s="262" t="s">
        <v>21</v>
      </c>
      <c r="B25" s="263"/>
      <c r="C25" s="263"/>
      <c r="D25" s="262" t="s">
        <v>45</v>
      </c>
      <c r="E25" s="263"/>
      <c r="F25" s="278"/>
      <c r="G25" s="276" t="s">
        <v>79</v>
      </c>
      <c r="H25" s="269" t="s">
        <v>25</v>
      </c>
      <c r="I25" s="271" t="s">
        <v>77</v>
      </c>
      <c r="J25" s="263" t="s">
        <v>28</v>
      </c>
      <c r="K25" s="269" t="s">
        <v>20</v>
      </c>
      <c r="L25" s="269" t="s">
        <v>30</v>
      </c>
      <c r="M25" s="263" t="s">
        <v>31</v>
      </c>
      <c r="N25" s="137" t="s">
        <v>32</v>
      </c>
    </row>
    <row r="26" spans="1:14" s="135" customFormat="1" ht="18.95" customHeight="1" x14ac:dyDescent="0.15">
      <c r="A26" s="264" t="s">
        <v>23</v>
      </c>
      <c r="B26" s="265"/>
      <c r="C26" s="265"/>
      <c r="D26" s="273" t="s">
        <v>46</v>
      </c>
      <c r="E26" s="274"/>
      <c r="F26" s="275"/>
      <c r="G26" s="277"/>
      <c r="H26" s="270"/>
      <c r="I26" s="272"/>
      <c r="J26" s="265"/>
      <c r="K26" s="270"/>
      <c r="L26" s="270"/>
      <c r="M26" s="265"/>
      <c r="N26" s="138" t="s">
        <v>33</v>
      </c>
    </row>
    <row r="27" spans="1:14" s="135" customFormat="1" ht="35.1" customHeight="1" x14ac:dyDescent="0.15">
      <c r="A27" s="262"/>
      <c r="B27" s="263"/>
      <c r="C27" s="263"/>
      <c r="D27" s="179"/>
      <c r="E27" s="139" t="s">
        <v>41</v>
      </c>
      <c r="F27" s="185">
        <v>1</v>
      </c>
      <c r="G27" s="140"/>
      <c r="H27" s="141"/>
      <c r="I27" s="141"/>
      <c r="J27" s="142"/>
      <c r="K27" s="143"/>
      <c r="L27" s="144"/>
      <c r="M27" s="145"/>
      <c r="N27" s="146"/>
    </row>
    <row r="28" spans="1:14" s="135" customFormat="1" ht="35.1" customHeight="1" x14ac:dyDescent="0.15">
      <c r="A28" s="262"/>
      <c r="B28" s="263"/>
      <c r="C28" s="263"/>
      <c r="D28" s="179"/>
      <c r="E28" s="139" t="s">
        <v>41</v>
      </c>
      <c r="F28" s="185">
        <v>1</v>
      </c>
      <c r="G28" s="140"/>
      <c r="H28" s="141"/>
      <c r="I28" s="141"/>
      <c r="J28" s="142"/>
      <c r="K28" s="143"/>
      <c r="L28" s="144"/>
      <c r="M28" s="145"/>
      <c r="N28" s="146"/>
    </row>
    <row r="29" spans="1:14" s="135" customFormat="1" ht="35.1" customHeight="1" x14ac:dyDescent="0.15">
      <c r="A29" s="257"/>
      <c r="B29" s="261"/>
      <c r="C29" s="261"/>
      <c r="D29" s="179"/>
      <c r="E29" s="139" t="s">
        <v>41</v>
      </c>
      <c r="F29" s="185">
        <v>1</v>
      </c>
      <c r="G29" s="189"/>
      <c r="H29" s="147"/>
      <c r="I29" s="147"/>
      <c r="J29" s="148"/>
      <c r="K29" s="149"/>
      <c r="L29" s="150"/>
      <c r="M29" s="151"/>
      <c r="N29" s="146"/>
    </row>
    <row r="30" spans="1:14" s="135" customFormat="1" ht="35.1" customHeight="1" x14ac:dyDescent="0.15">
      <c r="A30" s="273"/>
      <c r="B30" s="274"/>
      <c r="C30" s="274"/>
      <c r="D30" s="179"/>
      <c r="E30" s="139" t="s">
        <v>41</v>
      </c>
      <c r="F30" s="185">
        <v>1</v>
      </c>
      <c r="G30" s="189"/>
      <c r="H30" s="152"/>
      <c r="I30" s="152"/>
      <c r="J30" s="153"/>
      <c r="K30" s="154"/>
      <c r="L30" s="132"/>
      <c r="M30" s="155"/>
      <c r="N30" s="146"/>
    </row>
    <row r="31" spans="1:14" s="135" customFormat="1" ht="35.1" customHeight="1" thickBot="1" x14ac:dyDescent="0.2">
      <c r="A31" s="264"/>
      <c r="B31" s="265"/>
      <c r="C31" s="265"/>
      <c r="D31" s="186"/>
      <c r="E31" s="187" t="s">
        <v>41</v>
      </c>
      <c r="F31" s="188">
        <v>1</v>
      </c>
      <c r="G31" s="184"/>
      <c r="H31" s="156"/>
      <c r="I31" s="156"/>
      <c r="J31" s="157"/>
      <c r="K31" s="158"/>
      <c r="L31" s="159"/>
      <c r="M31" s="160"/>
      <c r="N31" s="146"/>
    </row>
    <row r="32" spans="1:14" s="135" customFormat="1" ht="35.1" customHeight="1" thickBot="1" x14ac:dyDescent="0.2">
      <c r="A32" s="266" t="s">
        <v>10</v>
      </c>
      <c r="B32" s="267"/>
      <c r="C32" s="267"/>
      <c r="D32" s="267"/>
      <c r="E32" s="267"/>
      <c r="F32" s="267"/>
      <c r="G32" s="267"/>
      <c r="H32" s="268"/>
      <c r="I32" s="161"/>
      <c r="J32" s="162"/>
      <c r="K32" s="163"/>
      <c r="L32" s="164"/>
      <c r="M32" s="165"/>
      <c r="N32" s="166"/>
    </row>
    <row r="33" spans="1:18" ht="34.5" customHeight="1" x14ac:dyDescent="0.15">
      <c r="A33" s="241" t="s">
        <v>80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</row>
    <row r="34" spans="1:18" ht="27.75" customHeight="1" x14ac:dyDescent="0.15">
      <c r="A34" s="111"/>
      <c r="B34" s="111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</row>
    <row r="35" spans="1:18" ht="18.95" customHeight="1" x14ac:dyDescent="0.15">
      <c r="A35" s="111" t="s">
        <v>102</v>
      </c>
      <c r="B35" s="111"/>
      <c r="C35" s="111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R35" s="114"/>
    </row>
    <row r="36" spans="1:18" ht="18.95" customHeight="1" x14ac:dyDescent="0.15">
      <c r="A36" s="111" t="s">
        <v>103</v>
      </c>
      <c r="B36" s="111"/>
      <c r="C36" s="111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R36" s="114"/>
    </row>
    <row r="37" spans="1:18" ht="18.95" customHeight="1" x14ac:dyDescent="0.15">
      <c r="A37" s="111" t="s">
        <v>67</v>
      </c>
      <c r="B37" s="111"/>
      <c r="C37" s="111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R37" s="114"/>
    </row>
    <row r="38" spans="1:18" ht="18.95" customHeight="1" x14ac:dyDescent="0.15">
      <c r="A38" s="111"/>
      <c r="B38" s="111"/>
      <c r="C38" s="111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R38" s="114"/>
    </row>
    <row r="39" spans="1:18" ht="18.95" customHeight="1" x14ac:dyDescent="0.15">
      <c r="A39" s="111"/>
      <c r="B39" s="111"/>
      <c r="C39" s="111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R39" s="114"/>
    </row>
    <row r="40" spans="1:18" ht="18.95" customHeight="1" x14ac:dyDescent="0.15">
      <c r="A40" s="111"/>
    </row>
    <row r="41" spans="1:18" ht="18.95" customHeight="1" x14ac:dyDescent="0.15"/>
    <row r="42" spans="1:18" ht="18.95" customHeight="1" x14ac:dyDescent="0.15"/>
    <row r="43" spans="1:18" ht="18.95" customHeight="1" x14ac:dyDescent="0.15"/>
    <row r="44" spans="1:18" ht="18.95" customHeight="1" x14ac:dyDescent="0.15"/>
    <row r="45" spans="1:18" ht="18.95" customHeight="1" x14ac:dyDescent="0.15"/>
    <row r="46" spans="1:18" ht="18.95" customHeight="1" x14ac:dyDescent="0.15"/>
    <row r="47" spans="1:18" ht="18.95" customHeight="1" x14ac:dyDescent="0.15"/>
    <row r="48" spans="1:18" ht="18.95" customHeight="1" x14ac:dyDescent="0.15"/>
    <row r="49" ht="18.95" customHeight="1" x14ac:dyDescent="0.15"/>
    <row r="50" ht="18.95" customHeight="1" x14ac:dyDescent="0.15"/>
    <row r="51" ht="18.95" customHeight="1" x14ac:dyDescent="0.15"/>
    <row r="52" ht="18.95" customHeight="1" x14ac:dyDescent="0.15"/>
  </sheetData>
  <mergeCells count="32">
    <mergeCell ref="J25:J26"/>
    <mergeCell ref="K25:K26"/>
    <mergeCell ref="L25:L26"/>
    <mergeCell ref="M25:M26"/>
    <mergeCell ref="A30:C30"/>
    <mergeCell ref="G25:G26"/>
    <mergeCell ref="D25:F25"/>
    <mergeCell ref="A31:C31"/>
    <mergeCell ref="A32:H32"/>
    <mergeCell ref="H25:H26"/>
    <mergeCell ref="I25:I26"/>
    <mergeCell ref="A26:C26"/>
    <mergeCell ref="D26:F26"/>
    <mergeCell ref="A27:C27"/>
    <mergeCell ref="A28:C28"/>
    <mergeCell ref="A29:C29"/>
    <mergeCell ref="A33:N33"/>
    <mergeCell ref="A3:N3"/>
    <mergeCell ref="M5:N5"/>
    <mergeCell ref="A9:N9"/>
    <mergeCell ref="A15:B15"/>
    <mergeCell ref="C15:J15"/>
    <mergeCell ref="C16:D16"/>
    <mergeCell ref="E16:I16"/>
    <mergeCell ref="C17:D17"/>
    <mergeCell ref="E17:I17"/>
    <mergeCell ref="C18:D18"/>
    <mergeCell ref="E18:I18"/>
    <mergeCell ref="A19:B19"/>
    <mergeCell ref="C19:D19"/>
    <mergeCell ref="E19:I19"/>
    <mergeCell ref="A25:C25"/>
  </mergeCells>
  <phoneticPr fontId="2"/>
  <pageMargins left="0.7" right="0.21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25" workbookViewId="0">
      <selection activeCell="H27" sqref="H27"/>
    </sheetView>
  </sheetViews>
  <sheetFormatPr defaultRowHeight="13.5" x14ac:dyDescent="0.15"/>
  <cols>
    <col min="1" max="4" width="6.625" customWidth="1"/>
    <col min="5" max="6" width="3.625" customWidth="1"/>
    <col min="7" max="7" width="8.375" style="89" customWidth="1"/>
    <col min="8" max="8" width="6.625" customWidth="1"/>
    <col min="9" max="9" width="8.25" customWidth="1"/>
    <col min="10" max="12" width="12.625" customWidth="1"/>
    <col min="13" max="13" width="16.5" customWidth="1"/>
    <col min="14" max="14" width="14.375" customWidth="1"/>
    <col min="16" max="16" width="9" hidden="1" customWidth="1"/>
    <col min="18" max="18" width="9" style="52" hidden="1" customWidth="1"/>
  </cols>
  <sheetData>
    <row r="1" spans="1:18" ht="23.25" customHeight="1" x14ac:dyDescent="0.15">
      <c r="A1" s="2" t="s">
        <v>34</v>
      </c>
      <c r="B1" s="2"/>
      <c r="C1" s="2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8" x14ac:dyDescent="0.15">
      <c r="A2" s="2"/>
      <c r="B2" s="2"/>
      <c r="C2" s="2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8" x14ac:dyDescent="0.15">
      <c r="A3" s="221" t="s">
        <v>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51"/>
    </row>
    <row r="4" spans="1:18" x14ac:dyDescent="0.15">
      <c r="A4" s="3"/>
      <c r="B4" s="3"/>
      <c r="C4" s="3"/>
      <c r="D4" s="3"/>
      <c r="E4" s="3"/>
      <c r="F4" s="3"/>
      <c r="G4" s="167"/>
      <c r="H4" s="3"/>
      <c r="I4" s="3"/>
      <c r="J4" s="3"/>
      <c r="K4" s="3"/>
      <c r="L4" s="3"/>
      <c r="M4" s="3"/>
      <c r="N4" s="3"/>
      <c r="O4" s="3"/>
    </row>
    <row r="5" spans="1:18" ht="27" customHeight="1" x14ac:dyDescent="0.15">
      <c r="D5" s="15"/>
      <c r="E5" s="15"/>
      <c r="F5" s="15"/>
      <c r="G5" s="15"/>
      <c r="H5" s="15"/>
      <c r="I5" s="15"/>
      <c r="J5" s="15"/>
      <c r="K5" s="15"/>
      <c r="L5" s="15"/>
      <c r="M5" s="222" t="s">
        <v>48</v>
      </c>
      <c r="N5" s="222"/>
    </row>
    <row r="6" spans="1:18" ht="27" customHeight="1" x14ac:dyDescent="0.15">
      <c r="D6" s="15"/>
      <c r="E6" s="15"/>
      <c r="F6" s="15"/>
      <c r="G6" s="15"/>
      <c r="H6" s="15"/>
      <c r="I6" s="15"/>
      <c r="J6" s="15"/>
      <c r="K6" s="15"/>
      <c r="L6" s="15"/>
      <c r="M6" s="39" t="s">
        <v>60</v>
      </c>
      <c r="N6" s="39"/>
    </row>
    <row r="7" spans="1:18" ht="27" customHeight="1" x14ac:dyDescent="0.15">
      <c r="D7" s="15"/>
      <c r="E7" s="15"/>
      <c r="F7" s="15"/>
      <c r="G7" s="15"/>
      <c r="H7" s="15"/>
      <c r="I7" s="15"/>
      <c r="J7" s="15"/>
      <c r="K7" s="15"/>
      <c r="L7" s="15"/>
      <c r="M7" s="39" t="s">
        <v>61</v>
      </c>
      <c r="N7" s="39"/>
    </row>
    <row r="8" spans="1:18" ht="27" customHeight="1" x14ac:dyDescent="0.15">
      <c r="D8" s="15"/>
      <c r="E8" s="15"/>
      <c r="F8" s="15"/>
      <c r="G8" s="15"/>
      <c r="H8" s="15"/>
      <c r="I8" s="15"/>
      <c r="J8" s="15"/>
      <c r="K8" s="15"/>
      <c r="L8" s="15"/>
      <c r="M8" s="4"/>
      <c r="N8" s="4"/>
    </row>
    <row r="9" spans="1:18" ht="27" customHeight="1" x14ac:dyDescent="0.15">
      <c r="A9" s="279" t="s">
        <v>66</v>
      </c>
      <c r="B9" s="279"/>
      <c r="C9" s="279"/>
      <c r="D9" s="279"/>
      <c r="E9" s="279"/>
      <c r="F9" s="279"/>
      <c r="G9" s="168"/>
      <c r="H9" s="76"/>
      <c r="I9" s="76"/>
      <c r="J9" s="280" t="str">
        <f>IF(L19&gt;0,"該当有り","該当無し")</f>
        <v>該当無し</v>
      </c>
      <c r="K9" s="281"/>
      <c r="L9" s="76"/>
      <c r="N9" s="76"/>
    </row>
    <row r="10" spans="1:18" x14ac:dyDescent="0.15">
      <c r="D10" s="15"/>
      <c r="E10" s="15"/>
      <c r="F10" s="15"/>
      <c r="G10" s="15"/>
      <c r="H10" s="15"/>
      <c r="I10" s="15"/>
      <c r="J10" s="15"/>
      <c r="K10" s="15"/>
      <c r="L10" s="15"/>
      <c r="M10" s="4"/>
      <c r="N10" s="4"/>
    </row>
    <row r="11" spans="1:18" x14ac:dyDescent="0.15">
      <c r="A11" s="4" t="s">
        <v>63</v>
      </c>
      <c r="B11" s="4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8" x14ac:dyDescent="0.15">
      <c r="A12" s="4"/>
      <c r="B12" s="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8" ht="18.75" customHeight="1" x14ac:dyDescent="0.15">
      <c r="A13" s="4" t="s">
        <v>40</v>
      </c>
      <c r="B13" s="4"/>
      <c r="C13" s="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R13" s="89"/>
    </row>
    <row r="14" spans="1:18" ht="18.75" customHeight="1" x14ac:dyDescent="0.15">
      <c r="A14" s="2" t="s">
        <v>42</v>
      </c>
      <c r="B14" s="2"/>
      <c r="C14" s="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8" ht="27.75" customHeight="1" x14ac:dyDescent="0.15">
      <c r="A15" s="212" t="s">
        <v>4</v>
      </c>
      <c r="B15" s="213"/>
      <c r="C15" s="214" t="s">
        <v>7</v>
      </c>
      <c r="D15" s="215"/>
      <c r="E15" s="215"/>
      <c r="F15" s="215"/>
      <c r="G15" s="215"/>
      <c r="H15" s="215"/>
      <c r="I15" s="215"/>
      <c r="J15" s="216"/>
      <c r="K15" s="19" t="s">
        <v>14</v>
      </c>
      <c r="L15" s="19" t="s">
        <v>12</v>
      </c>
      <c r="M15" s="7" t="s">
        <v>15</v>
      </c>
      <c r="N15" s="15"/>
    </row>
    <row r="16" spans="1:18" ht="26.1" customHeight="1" x14ac:dyDescent="0.15">
      <c r="A16" s="5"/>
      <c r="B16" s="8"/>
      <c r="C16" s="217" t="s">
        <v>9</v>
      </c>
      <c r="D16" s="218"/>
      <c r="E16" s="212" t="s">
        <v>16</v>
      </c>
      <c r="F16" s="219"/>
      <c r="G16" s="219"/>
      <c r="H16" s="219"/>
      <c r="I16" s="213"/>
      <c r="J16" s="16" t="s">
        <v>19</v>
      </c>
      <c r="K16" s="20"/>
      <c r="L16" s="20" t="s">
        <v>43</v>
      </c>
      <c r="M16" s="16"/>
      <c r="N16" s="15"/>
    </row>
    <row r="17" spans="1:18" ht="26.1" customHeight="1" x14ac:dyDescent="0.15">
      <c r="A17" s="5"/>
      <c r="B17" s="8"/>
      <c r="C17" s="217" t="s">
        <v>2</v>
      </c>
      <c r="D17" s="218"/>
      <c r="E17" s="217" t="s">
        <v>17</v>
      </c>
      <c r="F17" s="220"/>
      <c r="G17" s="220"/>
      <c r="H17" s="220"/>
      <c r="I17" s="218"/>
      <c r="J17" s="16"/>
      <c r="K17" s="27"/>
      <c r="L17" s="20" t="s">
        <v>18</v>
      </c>
      <c r="M17" s="16"/>
      <c r="N17" s="15"/>
    </row>
    <row r="18" spans="1:18" ht="22.5" customHeight="1" x14ac:dyDescent="0.15">
      <c r="A18" s="6"/>
      <c r="B18" s="9"/>
      <c r="C18" s="205" t="s">
        <v>1</v>
      </c>
      <c r="D18" s="206"/>
      <c r="E18" s="205" t="s">
        <v>11</v>
      </c>
      <c r="F18" s="207"/>
      <c r="G18" s="207"/>
      <c r="H18" s="207"/>
      <c r="I18" s="206"/>
      <c r="J18" s="17" t="s">
        <v>35</v>
      </c>
      <c r="K18" s="28" t="s">
        <v>5</v>
      </c>
      <c r="L18" s="28" t="s">
        <v>36</v>
      </c>
      <c r="M18" s="17"/>
      <c r="N18" s="15"/>
    </row>
    <row r="19" spans="1:18" s="53" customFormat="1" ht="45" customHeight="1" x14ac:dyDescent="0.15">
      <c r="A19" s="257">
        <f>COUNTA(A27:C31)</f>
        <v>0</v>
      </c>
      <c r="B19" s="258"/>
      <c r="C19" s="282"/>
      <c r="D19" s="283"/>
      <c r="E19" s="284"/>
      <c r="F19" s="285"/>
      <c r="G19" s="285"/>
      <c r="H19" s="285"/>
      <c r="I19" s="286"/>
      <c r="J19" s="77">
        <f>IF(C19-E19&gt;0,C19-E19,0)</f>
        <v>0</v>
      </c>
      <c r="K19" s="79">
        <f>N32</f>
        <v>0</v>
      </c>
      <c r="L19" s="79">
        <f>MIN(J19:K19)</f>
        <v>0</v>
      </c>
      <c r="M19" s="71"/>
      <c r="N19" s="59"/>
      <c r="R19" s="90"/>
    </row>
    <row r="20" spans="1:18" x14ac:dyDescent="0.15">
      <c r="A20" s="2"/>
      <c r="B20" s="2"/>
      <c r="C20" s="2"/>
      <c r="D20" s="15"/>
      <c r="E20" s="15"/>
      <c r="F20" s="15"/>
      <c r="G20" s="15"/>
      <c r="H20" s="15"/>
      <c r="I20" s="59"/>
      <c r="J20" s="15"/>
      <c r="K20" s="15"/>
      <c r="L20" s="15"/>
      <c r="M20" s="15"/>
      <c r="N20" s="15"/>
    </row>
    <row r="21" spans="1:18" x14ac:dyDescent="0.15">
      <c r="A21" s="2" t="s">
        <v>37</v>
      </c>
      <c r="B21" s="2"/>
      <c r="C21" s="2"/>
      <c r="D21" s="15"/>
      <c r="E21" s="15"/>
      <c r="F21" s="15"/>
      <c r="G21" s="15"/>
      <c r="H21" s="15"/>
      <c r="I21" s="59"/>
      <c r="J21" s="15"/>
      <c r="K21" s="15"/>
      <c r="L21" s="15"/>
      <c r="M21" s="15"/>
      <c r="N21" s="15"/>
    </row>
    <row r="22" spans="1:18" ht="18.95" customHeight="1" x14ac:dyDescent="0.15">
      <c r="A22" s="2"/>
      <c r="B22" s="2"/>
      <c r="C22" s="2"/>
      <c r="D22" s="15"/>
      <c r="E22" s="15"/>
      <c r="F22" s="15"/>
      <c r="G22" s="15"/>
      <c r="H22" s="15"/>
      <c r="I22" s="59"/>
      <c r="J22" s="15"/>
      <c r="K22" s="15"/>
      <c r="L22" s="15"/>
      <c r="M22" s="15"/>
      <c r="N22" s="15"/>
    </row>
    <row r="23" spans="1:18" ht="18.95" customHeight="1" x14ac:dyDescent="0.15">
      <c r="A23" s="2" t="s">
        <v>44</v>
      </c>
      <c r="B23" s="2"/>
      <c r="C23" s="2"/>
      <c r="D23" s="15"/>
      <c r="E23" s="15"/>
      <c r="F23" s="15"/>
      <c r="G23" s="15"/>
      <c r="H23" s="15"/>
      <c r="I23" s="59"/>
      <c r="J23" s="15"/>
      <c r="K23" s="15"/>
      <c r="L23" s="15"/>
      <c r="M23" s="15"/>
      <c r="N23" s="15"/>
      <c r="P23" s="84" t="s">
        <v>65</v>
      </c>
    </row>
    <row r="24" spans="1:18" ht="18.75" customHeight="1" thickBot="1" x14ac:dyDescent="0.2">
      <c r="A24" s="2" t="s">
        <v>42</v>
      </c>
      <c r="B24" s="2"/>
      <c r="C24" s="2"/>
      <c r="D24" s="15"/>
      <c r="E24" s="15"/>
      <c r="F24" s="15"/>
      <c r="G24" s="169"/>
      <c r="H24" s="15"/>
      <c r="I24" s="59"/>
      <c r="J24" s="15"/>
      <c r="K24" s="15"/>
      <c r="L24" s="15"/>
      <c r="M24" s="15"/>
      <c r="N24" s="15"/>
    </row>
    <row r="25" spans="1:18" ht="18.95" customHeight="1" x14ac:dyDescent="0.15">
      <c r="A25" s="212" t="s">
        <v>21</v>
      </c>
      <c r="B25" s="219"/>
      <c r="C25" s="219"/>
      <c r="D25" s="212" t="s">
        <v>45</v>
      </c>
      <c r="E25" s="219"/>
      <c r="F25" s="213"/>
      <c r="G25" s="233" t="s">
        <v>78</v>
      </c>
      <c r="H25" s="293" t="s">
        <v>86</v>
      </c>
      <c r="I25" s="295" t="s">
        <v>85</v>
      </c>
      <c r="J25" s="219" t="s">
        <v>28</v>
      </c>
      <c r="K25" s="231" t="s">
        <v>20</v>
      </c>
      <c r="L25" s="231" t="s">
        <v>30</v>
      </c>
      <c r="M25" s="219" t="s">
        <v>31</v>
      </c>
      <c r="N25" s="47" t="s">
        <v>32</v>
      </c>
      <c r="P25" s="287" t="s">
        <v>52</v>
      </c>
    </row>
    <row r="26" spans="1:18" ht="18.95" customHeight="1" x14ac:dyDescent="0.15">
      <c r="A26" s="217" t="s">
        <v>23</v>
      </c>
      <c r="B26" s="220"/>
      <c r="C26" s="220"/>
      <c r="D26" s="205" t="s">
        <v>46</v>
      </c>
      <c r="E26" s="207"/>
      <c r="F26" s="206"/>
      <c r="G26" s="234"/>
      <c r="H26" s="294"/>
      <c r="I26" s="296"/>
      <c r="J26" s="220"/>
      <c r="K26" s="232"/>
      <c r="L26" s="232"/>
      <c r="M26" s="220"/>
      <c r="N26" s="48" t="s">
        <v>33</v>
      </c>
      <c r="P26" s="288"/>
    </row>
    <row r="27" spans="1:18" s="53" customFormat="1" ht="35.1" customHeight="1" x14ac:dyDescent="0.15">
      <c r="A27" s="297"/>
      <c r="B27" s="298"/>
      <c r="C27" s="298"/>
      <c r="D27" s="54">
        <v>6</v>
      </c>
      <c r="E27" s="60" t="s">
        <v>41</v>
      </c>
      <c r="F27" s="61">
        <v>1</v>
      </c>
      <c r="G27" s="62"/>
      <c r="H27" s="62"/>
      <c r="I27" s="62"/>
      <c r="J27" s="55"/>
      <c r="K27" s="67"/>
      <c r="L27" s="81" t="str">
        <f>IFERROR(VLOOKUP(R27,Sheet2!A:G,7,0),"0")</f>
        <v>0</v>
      </c>
      <c r="M27" s="72"/>
      <c r="N27" s="82">
        <f>IF(K27*L27-M27&gt;0,K27*L27-M27,0)</f>
        <v>0</v>
      </c>
      <c r="P27" s="85">
        <f>I27</f>
        <v>0</v>
      </c>
      <c r="R27" s="170">
        <f>H27*1000+I27*100+G27</f>
        <v>0</v>
      </c>
    </row>
    <row r="28" spans="1:18" s="53" customFormat="1" ht="35.1" customHeight="1" x14ac:dyDescent="0.15">
      <c r="A28" s="297"/>
      <c r="B28" s="298"/>
      <c r="C28" s="298"/>
      <c r="D28" s="54">
        <v>6</v>
      </c>
      <c r="E28" s="60" t="s">
        <v>41</v>
      </c>
      <c r="F28" s="61">
        <v>1</v>
      </c>
      <c r="G28" s="62"/>
      <c r="H28" s="62"/>
      <c r="I28" s="62"/>
      <c r="J28" s="55"/>
      <c r="K28" s="67"/>
      <c r="L28" s="81" t="str">
        <f>IFERROR(VLOOKUP(R28,Sheet2!A:G,7,0),"0")</f>
        <v>0</v>
      </c>
      <c r="M28" s="72"/>
      <c r="N28" s="82">
        <f>IF(K28*L28-M28&gt;0,K28*L28-M28,0)</f>
        <v>0</v>
      </c>
      <c r="P28" s="86">
        <f>I28</f>
        <v>0</v>
      </c>
      <c r="R28" s="171">
        <f t="shared" ref="R28:R31" si="0">H28*1000+I28*100+G28</f>
        <v>0</v>
      </c>
    </row>
    <row r="29" spans="1:18" s="53" customFormat="1" ht="35.1" customHeight="1" x14ac:dyDescent="0.15">
      <c r="A29" s="284"/>
      <c r="B29" s="285"/>
      <c r="C29" s="285"/>
      <c r="D29" s="54">
        <v>6</v>
      </c>
      <c r="E29" s="60" t="s">
        <v>41</v>
      </c>
      <c r="F29" s="61">
        <v>1</v>
      </c>
      <c r="G29" s="62"/>
      <c r="H29" s="63"/>
      <c r="I29" s="63"/>
      <c r="J29" s="56"/>
      <c r="K29" s="68"/>
      <c r="L29" s="81" t="str">
        <f>IFERROR(VLOOKUP(R29,Sheet2!A:G,7,0),"0")</f>
        <v>0</v>
      </c>
      <c r="M29" s="73"/>
      <c r="N29" s="82">
        <f>IF(K29*L29-M29&gt;0,K29*L29-M29,0)</f>
        <v>0</v>
      </c>
      <c r="P29" s="86">
        <f>I29</f>
        <v>0</v>
      </c>
      <c r="R29" s="171">
        <f t="shared" si="0"/>
        <v>0</v>
      </c>
    </row>
    <row r="30" spans="1:18" s="53" customFormat="1" ht="35.1" customHeight="1" x14ac:dyDescent="0.15">
      <c r="A30" s="289"/>
      <c r="B30" s="290"/>
      <c r="C30" s="290"/>
      <c r="D30" s="54">
        <v>6</v>
      </c>
      <c r="E30" s="60" t="s">
        <v>41</v>
      </c>
      <c r="F30" s="61">
        <v>1</v>
      </c>
      <c r="G30" s="62"/>
      <c r="H30" s="64"/>
      <c r="I30" s="64"/>
      <c r="J30" s="57"/>
      <c r="K30" s="69"/>
      <c r="L30" s="81" t="str">
        <f>IFERROR(VLOOKUP(R30,Sheet2!A:G,7,0),"0")</f>
        <v>0</v>
      </c>
      <c r="M30" s="74"/>
      <c r="N30" s="82">
        <f>IF(K30*L30-M30&gt;0,K30*L30-M30,0)</f>
        <v>0</v>
      </c>
      <c r="P30" s="86">
        <f>I30</f>
        <v>0</v>
      </c>
      <c r="R30" s="171">
        <f t="shared" si="0"/>
        <v>0</v>
      </c>
    </row>
    <row r="31" spans="1:18" s="53" customFormat="1" ht="35.1" customHeight="1" thickBot="1" x14ac:dyDescent="0.2">
      <c r="A31" s="291"/>
      <c r="B31" s="292"/>
      <c r="C31" s="292"/>
      <c r="D31" s="54">
        <v>6</v>
      </c>
      <c r="E31" s="60" t="s">
        <v>41</v>
      </c>
      <c r="F31" s="61">
        <v>1</v>
      </c>
      <c r="G31" s="62"/>
      <c r="H31" s="65"/>
      <c r="I31" s="65"/>
      <c r="J31" s="58"/>
      <c r="K31" s="70"/>
      <c r="L31" s="81" t="str">
        <f>IFERROR(VLOOKUP(R31,Sheet2!A:G,7,0),"0")</f>
        <v>0</v>
      </c>
      <c r="M31" s="75"/>
      <c r="N31" s="83">
        <f>IF(K31*L31-M31&gt;0,K31*L31-M31,0)</f>
        <v>0</v>
      </c>
      <c r="P31" s="87">
        <f>I31</f>
        <v>0</v>
      </c>
      <c r="R31" s="172">
        <f t="shared" si="0"/>
        <v>0</v>
      </c>
    </row>
    <row r="32" spans="1:18" ht="35.1" customHeight="1" thickBot="1" x14ac:dyDescent="0.2">
      <c r="A32" s="228" t="s">
        <v>10</v>
      </c>
      <c r="B32" s="229"/>
      <c r="C32" s="229"/>
      <c r="D32" s="229"/>
      <c r="E32" s="229"/>
      <c r="F32" s="229"/>
      <c r="G32" s="229"/>
      <c r="H32" s="230"/>
      <c r="I32" s="66"/>
      <c r="J32" s="78"/>
      <c r="K32" s="80">
        <f>SUM(K27:K31)</f>
        <v>0</v>
      </c>
      <c r="L32" s="80"/>
      <c r="M32" s="45">
        <f>SUM(M27:M31)</f>
        <v>0</v>
      </c>
      <c r="N32" s="50">
        <f>SUM(N27:N31)</f>
        <v>0</v>
      </c>
      <c r="P32" s="88"/>
      <c r="R32" s="173"/>
    </row>
    <row r="33" spans="1:18" ht="48" customHeight="1" x14ac:dyDescent="0.15">
      <c r="A33" s="299" t="s">
        <v>87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</row>
    <row r="34" spans="1:18" s="89" customFormat="1" ht="34.5" customHeight="1" x14ac:dyDescent="0.15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R34" s="52"/>
    </row>
    <row r="35" spans="1:18" ht="18.95" customHeight="1" x14ac:dyDescent="0.15">
      <c r="A35" s="2" t="s">
        <v>38</v>
      </c>
      <c r="B35" s="2"/>
      <c r="C35" s="2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8" ht="18.95" customHeight="1" x14ac:dyDescent="0.15">
      <c r="A36" s="2" t="s">
        <v>39</v>
      </c>
      <c r="B36" s="2"/>
      <c r="C36" s="2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8" ht="18.95" customHeight="1" x14ac:dyDescent="0.15">
      <c r="A37" s="2" t="s">
        <v>67</v>
      </c>
      <c r="B37" s="2"/>
      <c r="C37" s="2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8" ht="18.95" customHeight="1" x14ac:dyDescent="0.15">
      <c r="A38" s="2"/>
      <c r="B38" s="2"/>
      <c r="C38" s="2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8" ht="18.95" customHeight="1" x14ac:dyDescent="0.15">
      <c r="A39" s="2"/>
      <c r="B39" s="2"/>
      <c r="C39" s="2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8" ht="18.95" customHeight="1" x14ac:dyDescent="0.15">
      <c r="A40" s="2"/>
      <c r="R40" s="89"/>
    </row>
    <row r="41" spans="1:18" ht="18.95" customHeight="1" x14ac:dyDescent="0.15"/>
    <row r="42" spans="1:18" ht="18.95" customHeight="1" x14ac:dyDescent="0.15"/>
    <row r="43" spans="1:18" ht="18.95" customHeight="1" x14ac:dyDescent="0.15"/>
    <row r="44" spans="1:18" ht="18.95" customHeight="1" x14ac:dyDescent="0.15"/>
    <row r="45" spans="1:18" ht="18.95" customHeight="1" x14ac:dyDescent="0.15"/>
    <row r="46" spans="1:18" ht="18.95" customHeight="1" x14ac:dyDescent="0.15"/>
    <row r="47" spans="1:18" ht="18.95" customHeight="1" x14ac:dyDescent="0.15">
      <c r="R47" s="52">
        <v>12</v>
      </c>
    </row>
    <row r="48" spans="1:18" ht="18.95" customHeight="1" x14ac:dyDescent="0.15">
      <c r="R48" s="52">
        <v>30</v>
      </c>
    </row>
    <row r="49" spans="18:18" ht="18.95" customHeight="1" x14ac:dyDescent="0.15">
      <c r="R49" s="52">
        <v>0</v>
      </c>
    </row>
    <row r="50" spans="18:18" ht="18.95" customHeight="1" x14ac:dyDescent="0.15"/>
    <row r="51" spans="18:18" ht="18.95" customHeight="1" x14ac:dyDescent="0.15"/>
    <row r="52" spans="18:18" ht="18.95" customHeight="1" x14ac:dyDescent="0.15"/>
  </sheetData>
  <mergeCells count="34">
    <mergeCell ref="A33:N33"/>
    <mergeCell ref="J25:J26"/>
    <mergeCell ref="K25:K26"/>
    <mergeCell ref="L25:L26"/>
    <mergeCell ref="M25:M26"/>
    <mergeCell ref="P25:P26"/>
    <mergeCell ref="A30:C30"/>
    <mergeCell ref="A31:C31"/>
    <mergeCell ref="A32:H32"/>
    <mergeCell ref="H25:H26"/>
    <mergeCell ref="I25:I26"/>
    <mergeCell ref="A26:C26"/>
    <mergeCell ref="D26:F26"/>
    <mergeCell ref="A27:C27"/>
    <mergeCell ref="A28:C28"/>
    <mergeCell ref="A29:C29"/>
    <mergeCell ref="G25:G26"/>
    <mergeCell ref="A19:B19"/>
    <mergeCell ref="C19:D19"/>
    <mergeCell ref="E19:I19"/>
    <mergeCell ref="A25:C25"/>
    <mergeCell ref="D25:F25"/>
    <mergeCell ref="C16:D16"/>
    <mergeCell ref="E16:I16"/>
    <mergeCell ref="C17:D17"/>
    <mergeCell ref="E17:I17"/>
    <mergeCell ref="C18:D18"/>
    <mergeCell ref="E18:I18"/>
    <mergeCell ref="A3:N3"/>
    <mergeCell ref="M5:N5"/>
    <mergeCell ref="A9:F9"/>
    <mergeCell ref="J9:K9"/>
    <mergeCell ref="A15:B15"/>
    <mergeCell ref="C15:J15"/>
  </mergeCells>
  <phoneticPr fontId="2"/>
  <dataValidations count="2">
    <dataValidation type="list" allowBlank="1" showInputMessage="1" showErrorMessage="1" sqref="P27:P32">
      <formula1>"0,1,2,3,4,5,6"</formula1>
    </dataValidation>
    <dataValidation type="list" allowBlank="1" showInputMessage="1" showErrorMessage="1" sqref="G27:G31">
      <formula1>$R$47:$R$49</formula1>
    </dataValidation>
  </dataValidations>
  <pageMargins left="0.7" right="0.21" top="0.75" bottom="0.75" header="0.3" footer="0.3"/>
  <pageSetup paperSize="9" scale="7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topLeftCell="A19" workbookViewId="0">
      <selection activeCell="F26" sqref="F26"/>
    </sheetView>
  </sheetViews>
  <sheetFormatPr defaultRowHeight="24.95" customHeight="1" x14ac:dyDescent="0.15"/>
  <cols>
    <col min="1" max="1" width="9" style="52" customWidth="1"/>
    <col min="2" max="7" width="20.625" style="52" customWidth="1"/>
    <col min="8" max="8" width="14.875" style="91" customWidth="1"/>
    <col min="9" max="9" width="10.375" style="52" customWidth="1"/>
    <col min="10" max="10" width="12.375" style="52" customWidth="1"/>
    <col min="11" max="11" width="13.25" style="52" customWidth="1"/>
    <col min="12" max="12" width="11.875" style="52" customWidth="1"/>
    <col min="13" max="16384" width="9" style="52"/>
  </cols>
  <sheetData>
    <row r="1" spans="1:12" ht="24.95" customHeight="1" x14ac:dyDescent="0.15">
      <c r="A1" s="92" t="s">
        <v>47</v>
      </c>
    </row>
    <row r="2" spans="1:12" ht="24.95" customHeight="1" x14ac:dyDescent="0.15">
      <c r="A2" s="92"/>
    </row>
    <row r="3" spans="1:12" ht="24.95" customHeight="1" x14ac:dyDescent="0.15">
      <c r="A3" s="93" t="s">
        <v>59</v>
      </c>
      <c r="B3" s="94"/>
      <c r="C3" s="196"/>
    </row>
    <row r="5" spans="1:12" ht="24.95" customHeight="1" x14ac:dyDescent="0.15">
      <c r="A5" s="300" t="s">
        <v>93</v>
      </c>
      <c r="B5" s="303" t="s">
        <v>92</v>
      </c>
      <c r="C5" s="303"/>
      <c r="D5" s="303"/>
      <c r="E5" s="303"/>
      <c r="F5" s="303"/>
      <c r="G5" s="303"/>
      <c r="H5" s="300" t="s">
        <v>94</v>
      </c>
      <c r="I5" s="304" t="s">
        <v>97</v>
      </c>
      <c r="J5" s="304" t="s">
        <v>98</v>
      </c>
      <c r="K5" s="300" t="s">
        <v>95</v>
      </c>
      <c r="L5" s="300" t="s">
        <v>96</v>
      </c>
    </row>
    <row r="6" spans="1:12" s="198" customFormat="1" ht="30" customHeight="1" x14ac:dyDescent="0.15">
      <c r="A6" s="300"/>
      <c r="B6" s="199" t="s">
        <v>88</v>
      </c>
      <c r="C6" s="199" t="s">
        <v>84</v>
      </c>
      <c r="D6" s="199" t="s">
        <v>89</v>
      </c>
      <c r="E6" s="199" t="s">
        <v>90</v>
      </c>
      <c r="F6" s="199" t="s">
        <v>3</v>
      </c>
      <c r="G6" s="199" t="s">
        <v>91</v>
      </c>
      <c r="H6" s="300"/>
      <c r="I6" s="300"/>
      <c r="J6" s="300"/>
      <c r="K6" s="300"/>
      <c r="L6" s="300"/>
    </row>
    <row r="7" spans="1:12" ht="30" customHeight="1" x14ac:dyDescent="0.15">
      <c r="A7" s="200" t="s">
        <v>26</v>
      </c>
      <c r="B7" s="95"/>
      <c r="C7" s="95"/>
      <c r="D7" s="95"/>
      <c r="E7" s="95"/>
      <c r="F7" s="95"/>
      <c r="G7" s="95"/>
      <c r="H7" s="201">
        <f>SUM(B7:G7)</f>
        <v>0</v>
      </c>
      <c r="I7" s="202"/>
      <c r="J7" s="204">
        <f>ROUNDDOWN(H7*I7,0)</f>
        <v>0</v>
      </c>
      <c r="K7" s="202"/>
      <c r="L7" s="204">
        <f>MIN(J7,K7)</f>
        <v>0</v>
      </c>
    </row>
    <row r="8" spans="1:12" ht="30" customHeight="1" x14ac:dyDescent="0.15">
      <c r="A8" s="200" t="s">
        <v>6</v>
      </c>
      <c r="B8" s="95"/>
      <c r="C8" s="95"/>
      <c r="D8" s="95"/>
      <c r="E8" s="95"/>
      <c r="F8" s="95"/>
      <c r="G8" s="95"/>
      <c r="H8" s="201">
        <f t="shared" ref="H8:H16" si="0">SUM(B8:G8)</f>
        <v>0</v>
      </c>
      <c r="I8" s="202"/>
      <c r="J8" s="204">
        <f t="shared" ref="J8:J15" si="1">ROUNDDOWN(H8*I8,0)</f>
        <v>0</v>
      </c>
      <c r="K8" s="202"/>
      <c r="L8" s="204">
        <f t="shared" ref="L8:L18" si="2">MIN(J8,K8)</f>
        <v>0</v>
      </c>
    </row>
    <row r="9" spans="1:12" ht="30" customHeight="1" x14ac:dyDescent="0.15">
      <c r="A9" s="200" t="s">
        <v>24</v>
      </c>
      <c r="B9" s="95"/>
      <c r="C9" s="95"/>
      <c r="D9" s="95"/>
      <c r="E9" s="95"/>
      <c r="F9" s="95"/>
      <c r="G9" s="95"/>
      <c r="H9" s="201">
        <f t="shared" si="0"/>
        <v>0</v>
      </c>
      <c r="I9" s="202"/>
      <c r="J9" s="204">
        <f t="shared" si="1"/>
        <v>0</v>
      </c>
      <c r="K9" s="202"/>
      <c r="L9" s="204">
        <f t="shared" si="2"/>
        <v>0</v>
      </c>
    </row>
    <row r="10" spans="1:12" ht="30" customHeight="1" x14ac:dyDescent="0.15">
      <c r="A10" s="200" t="s">
        <v>53</v>
      </c>
      <c r="B10" s="95"/>
      <c r="C10" s="95"/>
      <c r="D10" s="95"/>
      <c r="E10" s="95"/>
      <c r="F10" s="95"/>
      <c r="G10" s="95"/>
      <c r="H10" s="201">
        <f t="shared" si="0"/>
        <v>0</v>
      </c>
      <c r="I10" s="202"/>
      <c r="J10" s="204">
        <f t="shared" si="1"/>
        <v>0</v>
      </c>
      <c r="K10" s="202"/>
      <c r="L10" s="204">
        <f t="shared" si="2"/>
        <v>0</v>
      </c>
    </row>
    <row r="11" spans="1:12" ht="30" customHeight="1" x14ac:dyDescent="0.15">
      <c r="A11" s="200" t="s">
        <v>55</v>
      </c>
      <c r="B11" s="95"/>
      <c r="C11" s="95"/>
      <c r="D11" s="95"/>
      <c r="E11" s="95"/>
      <c r="F11" s="95"/>
      <c r="G11" s="95"/>
      <c r="H11" s="201">
        <f t="shared" si="0"/>
        <v>0</v>
      </c>
      <c r="I11" s="202"/>
      <c r="J11" s="204">
        <f t="shared" si="1"/>
        <v>0</v>
      </c>
      <c r="K11" s="202"/>
      <c r="L11" s="204">
        <f t="shared" si="2"/>
        <v>0</v>
      </c>
    </row>
    <row r="12" spans="1:12" ht="30" customHeight="1" x14ac:dyDescent="0.15">
      <c r="A12" s="200" t="s">
        <v>56</v>
      </c>
      <c r="B12" s="95"/>
      <c r="C12" s="95"/>
      <c r="D12" s="95"/>
      <c r="E12" s="95"/>
      <c r="F12" s="95"/>
      <c r="G12" s="95"/>
      <c r="H12" s="201">
        <f t="shared" si="0"/>
        <v>0</v>
      </c>
      <c r="I12" s="202"/>
      <c r="J12" s="204">
        <f t="shared" si="1"/>
        <v>0</v>
      </c>
      <c r="K12" s="202"/>
      <c r="L12" s="204">
        <f t="shared" si="2"/>
        <v>0</v>
      </c>
    </row>
    <row r="13" spans="1:12" ht="30" customHeight="1" x14ac:dyDescent="0.15">
      <c r="A13" s="200" t="s">
        <v>22</v>
      </c>
      <c r="B13" s="95"/>
      <c r="C13" s="95"/>
      <c r="D13" s="95"/>
      <c r="E13" s="95"/>
      <c r="F13" s="95"/>
      <c r="G13" s="95"/>
      <c r="H13" s="201">
        <f t="shared" si="0"/>
        <v>0</v>
      </c>
      <c r="I13" s="202"/>
      <c r="J13" s="204">
        <f t="shared" si="1"/>
        <v>0</v>
      </c>
      <c r="K13" s="202"/>
      <c r="L13" s="204">
        <f t="shared" si="2"/>
        <v>0</v>
      </c>
    </row>
    <row r="14" spans="1:12" ht="30" customHeight="1" x14ac:dyDescent="0.15">
      <c r="A14" s="200" t="s">
        <v>27</v>
      </c>
      <c r="B14" s="95"/>
      <c r="C14" s="95"/>
      <c r="D14" s="95"/>
      <c r="E14" s="95"/>
      <c r="F14" s="95"/>
      <c r="G14" s="95"/>
      <c r="H14" s="201">
        <f t="shared" si="0"/>
        <v>0</v>
      </c>
      <c r="I14" s="202"/>
      <c r="J14" s="204">
        <f t="shared" si="1"/>
        <v>0</v>
      </c>
      <c r="K14" s="202"/>
      <c r="L14" s="204">
        <f t="shared" si="2"/>
        <v>0</v>
      </c>
    </row>
    <row r="15" spans="1:12" ht="30" customHeight="1" x14ac:dyDescent="0.15">
      <c r="A15" s="200" t="s">
        <v>57</v>
      </c>
      <c r="B15" s="95"/>
      <c r="C15" s="95"/>
      <c r="D15" s="95"/>
      <c r="E15" s="95"/>
      <c r="F15" s="95"/>
      <c r="G15" s="95"/>
      <c r="H15" s="201">
        <f t="shared" si="0"/>
        <v>0</v>
      </c>
      <c r="I15" s="202"/>
      <c r="J15" s="204">
        <f t="shared" si="1"/>
        <v>0</v>
      </c>
      <c r="K15" s="202"/>
      <c r="L15" s="204">
        <f t="shared" si="2"/>
        <v>0</v>
      </c>
    </row>
    <row r="16" spans="1:12" ht="30" customHeight="1" x14ac:dyDescent="0.15">
      <c r="A16" s="200" t="s">
        <v>58</v>
      </c>
      <c r="B16" s="95"/>
      <c r="C16" s="95"/>
      <c r="D16" s="95"/>
      <c r="E16" s="95"/>
      <c r="F16" s="95"/>
      <c r="G16" s="95"/>
      <c r="H16" s="201">
        <f t="shared" si="0"/>
        <v>0</v>
      </c>
      <c r="I16" s="202"/>
      <c r="J16" s="204">
        <f>ROUNDDOWN(H16*I16,0)</f>
        <v>0</v>
      </c>
      <c r="K16" s="202"/>
      <c r="L16" s="204">
        <f t="shared" si="2"/>
        <v>0</v>
      </c>
    </row>
    <row r="17" spans="1:12" ht="30" customHeight="1" x14ac:dyDescent="0.15">
      <c r="A17" s="200" t="s">
        <v>8</v>
      </c>
      <c r="B17" s="95"/>
      <c r="C17" s="95"/>
      <c r="D17" s="95"/>
      <c r="E17" s="95"/>
      <c r="F17" s="95"/>
      <c r="G17" s="95"/>
      <c r="H17" s="201">
        <f>SUM(B17:G17)</f>
        <v>0</v>
      </c>
      <c r="I17" s="202"/>
      <c r="J17" s="204">
        <f>ROUNDDOWN(H17*I17,0)</f>
        <v>0</v>
      </c>
      <c r="K17" s="202"/>
      <c r="L17" s="204">
        <f t="shared" si="2"/>
        <v>0</v>
      </c>
    </row>
    <row r="18" spans="1:12" ht="30" customHeight="1" x14ac:dyDescent="0.15">
      <c r="A18" s="200" t="s">
        <v>54</v>
      </c>
      <c r="B18" s="95"/>
      <c r="C18" s="95"/>
      <c r="D18" s="95"/>
      <c r="E18" s="95"/>
      <c r="F18" s="95"/>
      <c r="G18" s="95"/>
      <c r="H18" s="201">
        <f>SUM(B18:G18)</f>
        <v>0</v>
      </c>
      <c r="I18" s="202"/>
      <c r="J18" s="204">
        <f>ROUNDDOWN(H18*I18,0)</f>
        <v>0</v>
      </c>
      <c r="K18" s="202"/>
      <c r="L18" s="204">
        <f t="shared" si="2"/>
        <v>0</v>
      </c>
    </row>
    <row r="19" spans="1:12" ht="30" customHeight="1" x14ac:dyDescent="0.15">
      <c r="A19" s="200" t="s">
        <v>99</v>
      </c>
      <c r="B19" s="201">
        <f>SUM(B7:B18)</f>
        <v>0</v>
      </c>
      <c r="C19" s="201">
        <f>SUM(C7:C18)</f>
        <v>0</v>
      </c>
      <c r="D19" s="201">
        <f t="shared" ref="D19:G19" si="3">SUM(D7:D18)</f>
        <v>0</v>
      </c>
      <c r="E19" s="201">
        <f t="shared" si="3"/>
        <v>0</v>
      </c>
      <c r="F19" s="201">
        <f t="shared" si="3"/>
        <v>0</v>
      </c>
      <c r="G19" s="201">
        <f t="shared" si="3"/>
        <v>0</v>
      </c>
      <c r="H19" s="201">
        <f>SUM(H7:H18)</f>
        <v>0</v>
      </c>
      <c r="I19" s="203"/>
      <c r="J19" s="200">
        <f>SUM(J7:J18)</f>
        <v>0</v>
      </c>
      <c r="K19" s="203"/>
      <c r="L19" s="200">
        <f>SUM(L7:L18)</f>
        <v>0</v>
      </c>
    </row>
    <row r="20" spans="1:12" ht="24.95" customHeight="1" x14ac:dyDescent="0.15">
      <c r="B20" s="91"/>
      <c r="C20" s="91"/>
      <c r="D20" s="91"/>
      <c r="E20" s="91"/>
      <c r="F20" s="91"/>
      <c r="G20" s="91"/>
    </row>
    <row r="21" spans="1:12" ht="24.95" customHeight="1" x14ac:dyDescent="0.15">
      <c r="A21" s="301" t="s">
        <v>100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2" ht="24.95" customHeight="1" x14ac:dyDescent="0.15">
      <c r="A22" s="301" t="s">
        <v>101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</row>
    <row r="23" spans="1:12" ht="33" customHeight="1" x14ac:dyDescent="0.15">
      <c r="A23" s="302" t="s">
        <v>104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</row>
  </sheetData>
  <mergeCells count="10">
    <mergeCell ref="L5:L6"/>
    <mergeCell ref="A5:A6"/>
    <mergeCell ref="A21:K21"/>
    <mergeCell ref="A22:K22"/>
    <mergeCell ref="A23:K23"/>
    <mergeCell ref="H5:H6"/>
    <mergeCell ref="B5:G5"/>
    <mergeCell ref="I5:I6"/>
    <mergeCell ref="J5:J6"/>
    <mergeCell ref="K5:K6"/>
  </mergeCells>
  <phoneticPr fontId="2"/>
  <pageMargins left="0.46" right="0.17" top="0.69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opLeftCell="A31" workbookViewId="0">
      <selection activeCell="A6" sqref="A6"/>
    </sheetView>
  </sheetViews>
  <sheetFormatPr defaultColWidth="17.25" defaultRowHeight="15" customHeight="1" x14ac:dyDescent="0.15"/>
  <cols>
    <col min="1" max="1" width="5.875" style="175" customWidth="1"/>
    <col min="2" max="4" width="5.625" style="96" customWidth="1"/>
    <col min="5" max="6" width="17.25" style="89"/>
    <col min="7" max="7" width="23" style="89" bestFit="1" customWidth="1"/>
    <col min="8" max="16384" width="17.25" style="89"/>
  </cols>
  <sheetData>
    <row r="1" spans="1:7" ht="15" customHeight="1" x14ac:dyDescent="0.15">
      <c r="A1" s="174"/>
      <c r="B1" s="97" t="s">
        <v>64</v>
      </c>
      <c r="C1" s="100"/>
      <c r="D1" s="100"/>
    </row>
    <row r="2" spans="1:7" ht="15" customHeight="1" x14ac:dyDescent="0.15">
      <c r="B2" s="317" t="s">
        <v>73</v>
      </c>
      <c r="C2" s="317"/>
      <c r="D2" s="317"/>
      <c r="E2" s="317" t="s">
        <v>49</v>
      </c>
      <c r="F2" s="317" t="s">
        <v>51</v>
      </c>
      <c r="G2" s="98" t="s">
        <v>50</v>
      </c>
    </row>
    <row r="3" spans="1:7" thickBot="1" x14ac:dyDescent="0.2">
      <c r="B3" s="318"/>
      <c r="C3" s="318"/>
      <c r="D3" s="318"/>
      <c r="E3" s="318"/>
      <c r="F3" s="318"/>
      <c r="G3" s="99" t="s">
        <v>71</v>
      </c>
    </row>
    <row r="4" spans="1:7" ht="14.25" x14ac:dyDescent="0.15">
      <c r="A4" s="197">
        <v>4012</v>
      </c>
      <c r="B4" s="308" t="s">
        <v>74</v>
      </c>
      <c r="C4" s="309"/>
      <c r="D4" s="310"/>
      <c r="E4" s="319">
        <v>4</v>
      </c>
      <c r="F4" s="101" t="s">
        <v>29</v>
      </c>
      <c r="G4" s="105">
        <v>108000</v>
      </c>
    </row>
    <row r="5" spans="1:7" ht="15" customHeight="1" x14ac:dyDescent="0.15">
      <c r="A5" s="176">
        <v>4112</v>
      </c>
      <c r="B5" s="311"/>
      <c r="C5" s="312"/>
      <c r="D5" s="313"/>
      <c r="E5" s="320"/>
      <c r="F5" s="102">
        <v>1</v>
      </c>
      <c r="G5" s="106">
        <v>108000</v>
      </c>
    </row>
    <row r="6" spans="1:7" ht="15" customHeight="1" x14ac:dyDescent="0.15">
      <c r="A6" s="176">
        <v>4212</v>
      </c>
      <c r="B6" s="311"/>
      <c r="C6" s="312"/>
      <c r="D6" s="313"/>
      <c r="E6" s="320"/>
      <c r="F6" s="102">
        <v>2</v>
      </c>
      <c r="G6" s="106">
        <v>122000</v>
      </c>
    </row>
    <row r="7" spans="1:7" ht="15" customHeight="1" x14ac:dyDescent="0.15">
      <c r="A7" s="176">
        <v>4312</v>
      </c>
      <c r="B7" s="311"/>
      <c r="C7" s="312"/>
      <c r="D7" s="313"/>
      <c r="E7" s="320"/>
      <c r="F7" s="102">
        <v>3</v>
      </c>
      <c r="G7" s="106">
        <v>127000</v>
      </c>
    </row>
    <row r="8" spans="1:7" ht="15" customHeight="1" x14ac:dyDescent="0.15">
      <c r="A8" s="176">
        <v>4412</v>
      </c>
      <c r="B8" s="311"/>
      <c r="C8" s="312"/>
      <c r="D8" s="313"/>
      <c r="E8" s="320"/>
      <c r="F8" s="102">
        <v>4</v>
      </c>
      <c r="G8" s="106">
        <v>151000</v>
      </c>
    </row>
    <row r="9" spans="1:7" ht="15" customHeight="1" x14ac:dyDescent="0.15">
      <c r="A9" s="176">
        <v>4512</v>
      </c>
      <c r="B9" s="311"/>
      <c r="C9" s="312"/>
      <c r="D9" s="313"/>
      <c r="E9" s="320"/>
      <c r="F9" s="102">
        <v>5</v>
      </c>
      <c r="G9" s="106">
        <v>188000</v>
      </c>
    </row>
    <row r="10" spans="1:7" ht="15" customHeight="1" thickBot="1" x14ac:dyDescent="0.2">
      <c r="A10" s="176">
        <v>4612</v>
      </c>
      <c r="B10" s="311"/>
      <c r="C10" s="312"/>
      <c r="D10" s="313"/>
      <c r="E10" s="321"/>
      <c r="F10" s="103">
        <v>6</v>
      </c>
      <c r="G10" s="107">
        <v>227000</v>
      </c>
    </row>
    <row r="11" spans="1:7" ht="15" customHeight="1" x14ac:dyDescent="0.15">
      <c r="A11" s="176">
        <v>5012</v>
      </c>
      <c r="B11" s="311"/>
      <c r="C11" s="312"/>
      <c r="D11" s="313"/>
      <c r="E11" s="305">
        <v>5</v>
      </c>
      <c r="F11" s="101" t="s">
        <v>29</v>
      </c>
      <c r="G11" s="105">
        <v>93000</v>
      </c>
    </row>
    <row r="12" spans="1:7" ht="15" customHeight="1" x14ac:dyDescent="0.15">
      <c r="A12" s="176">
        <v>5112</v>
      </c>
      <c r="B12" s="311"/>
      <c r="C12" s="312"/>
      <c r="D12" s="313"/>
      <c r="E12" s="306"/>
      <c r="F12" s="102">
        <v>1</v>
      </c>
      <c r="G12" s="106">
        <v>93000</v>
      </c>
    </row>
    <row r="13" spans="1:7" ht="15" customHeight="1" x14ac:dyDescent="0.15">
      <c r="A13" s="176">
        <v>5212</v>
      </c>
      <c r="B13" s="311"/>
      <c r="C13" s="312"/>
      <c r="D13" s="313"/>
      <c r="E13" s="306"/>
      <c r="F13" s="102">
        <v>2</v>
      </c>
      <c r="G13" s="106">
        <v>107000</v>
      </c>
    </row>
    <row r="14" spans="1:7" ht="15" customHeight="1" x14ac:dyDescent="0.15">
      <c r="A14" s="176">
        <v>5312</v>
      </c>
      <c r="B14" s="311"/>
      <c r="C14" s="312"/>
      <c r="D14" s="313"/>
      <c r="E14" s="306"/>
      <c r="F14" s="102">
        <v>3</v>
      </c>
      <c r="G14" s="106">
        <v>126000</v>
      </c>
    </row>
    <row r="15" spans="1:7" ht="15" customHeight="1" x14ac:dyDescent="0.15">
      <c r="A15" s="176">
        <v>5412</v>
      </c>
      <c r="B15" s="311"/>
      <c r="C15" s="312"/>
      <c r="D15" s="313"/>
      <c r="E15" s="306"/>
      <c r="F15" s="102">
        <v>4</v>
      </c>
      <c r="G15" s="106">
        <v>146000</v>
      </c>
    </row>
    <row r="16" spans="1:7" ht="15" customHeight="1" x14ac:dyDescent="0.15">
      <c r="A16" s="176">
        <v>5512</v>
      </c>
      <c r="B16" s="311"/>
      <c r="C16" s="312"/>
      <c r="D16" s="313"/>
      <c r="E16" s="306"/>
      <c r="F16" s="102">
        <v>5</v>
      </c>
      <c r="G16" s="106">
        <v>177000</v>
      </c>
    </row>
    <row r="17" spans="1:7" ht="15" customHeight="1" thickBot="1" x14ac:dyDescent="0.2">
      <c r="A17" s="176">
        <v>5612</v>
      </c>
      <c r="B17" s="311"/>
      <c r="C17" s="312"/>
      <c r="D17" s="313"/>
      <c r="E17" s="307"/>
      <c r="F17" s="104">
        <v>6</v>
      </c>
      <c r="G17" s="108">
        <v>216000</v>
      </c>
    </row>
    <row r="18" spans="1:7" ht="15" customHeight="1" x14ac:dyDescent="0.15">
      <c r="A18" s="176">
        <v>6012</v>
      </c>
      <c r="B18" s="311"/>
      <c r="C18" s="312"/>
      <c r="D18" s="313"/>
      <c r="E18" s="305">
        <v>6</v>
      </c>
      <c r="F18" s="101" t="s">
        <v>29</v>
      </c>
      <c r="G18" s="105">
        <v>83000</v>
      </c>
    </row>
    <row r="19" spans="1:7" ht="15" customHeight="1" x14ac:dyDescent="0.15">
      <c r="A19" s="176">
        <v>6112</v>
      </c>
      <c r="B19" s="311"/>
      <c r="C19" s="312"/>
      <c r="D19" s="313"/>
      <c r="E19" s="306"/>
      <c r="F19" s="102">
        <v>1</v>
      </c>
      <c r="G19" s="106">
        <v>83000</v>
      </c>
    </row>
    <row r="20" spans="1:7" ht="15" customHeight="1" x14ac:dyDescent="0.15">
      <c r="A20" s="176">
        <v>6212</v>
      </c>
      <c r="B20" s="311"/>
      <c r="C20" s="312"/>
      <c r="D20" s="313"/>
      <c r="E20" s="306"/>
      <c r="F20" s="102">
        <v>2</v>
      </c>
      <c r="G20" s="106">
        <v>97000</v>
      </c>
    </row>
    <row r="21" spans="1:7" ht="15" customHeight="1" x14ac:dyDescent="0.15">
      <c r="A21" s="176">
        <v>6312</v>
      </c>
      <c r="B21" s="311"/>
      <c r="C21" s="312"/>
      <c r="D21" s="313"/>
      <c r="E21" s="306"/>
      <c r="F21" s="102">
        <v>3</v>
      </c>
      <c r="G21" s="106">
        <v>119000</v>
      </c>
    </row>
    <row r="22" spans="1:7" ht="15" customHeight="1" x14ac:dyDescent="0.15">
      <c r="A22" s="176">
        <v>6412</v>
      </c>
      <c r="B22" s="311"/>
      <c r="C22" s="312"/>
      <c r="D22" s="313"/>
      <c r="E22" s="306"/>
      <c r="F22" s="102">
        <v>4</v>
      </c>
      <c r="G22" s="106">
        <v>139000</v>
      </c>
    </row>
    <row r="23" spans="1:7" ht="15" customHeight="1" x14ac:dyDescent="0.15">
      <c r="A23" s="176">
        <v>6512</v>
      </c>
      <c r="B23" s="311"/>
      <c r="C23" s="312"/>
      <c r="D23" s="313"/>
      <c r="E23" s="306"/>
      <c r="F23" s="102">
        <v>5</v>
      </c>
      <c r="G23" s="106">
        <v>170000</v>
      </c>
    </row>
    <row r="24" spans="1:7" ht="15" customHeight="1" thickBot="1" x14ac:dyDescent="0.2">
      <c r="A24" s="176">
        <v>6612</v>
      </c>
      <c r="B24" s="314"/>
      <c r="C24" s="315"/>
      <c r="D24" s="316"/>
      <c r="E24" s="307"/>
      <c r="F24" s="104">
        <v>6</v>
      </c>
      <c r="G24" s="108">
        <v>210000</v>
      </c>
    </row>
    <row r="25" spans="1:7" ht="15" customHeight="1" x14ac:dyDescent="0.15">
      <c r="A25" s="176">
        <v>4030</v>
      </c>
      <c r="B25" s="308" t="s">
        <v>75</v>
      </c>
      <c r="C25" s="309"/>
      <c r="D25" s="310"/>
      <c r="E25" s="319">
        <v>4</v>
      </c>
      <c r="F25" s="101" t="s">
        <v>29</v>
      </c>
      <c r="G25" s="105">
        <v>94000</v>
      </c>
    </row>
    <row r="26" spans="1:7" ht="15" customHeight="1" x14ac:dyDescent="0.15">
      <c r="A26" s="176">
        <v>4130</v>
      </c>
      <c r="B26" s="311"/>
      <c r="C26" s="312"/>
      <c r="D26" s="313"/>
      <c r="E26" s="320"/>
      <c r="F26" s="102">
        <v>1</v>
      </c>
      <c r="G26" s="109">
        <v>94000</v>
      </c>
    </row>
    <row r="27" spans="1:7" ht="15" customHeight="1" x14ac:dyDescent="0.15">
      <c r="A27" s="176">
        <v>4230</v>
      </c>
      <c r="B27" s="311"/>
      <c r="C27" s="312"/>
      <c r="D27" s="313"/>
      <c r="E27" s="320"/>
      <c r="F27" s="102">
        <v>2</v>
      </c>
      <c r="G27" s="106">
        <v>107000</v>
      </c>
    </row>
    <row r="28" spans="1:7" ht="15" customHeight="1" x14ac:dyDescent="0.15">
      <c r="A28" s="176">
        <v>4330</v>
      </c>
      <c r="B28" s="311"/>
      <c r="C28" s="312"/>
      <c r="D28" s="313"/>
      <c r="E28" s="320"/>
      <c r="F28" s="102">
        <v>3</v>
      </c>
      <c r="G28" s="106">
        <v>112000</v>
      </c>
    </row>
    <row r="29" spans="1:7" ht="15" customHeight="1" x14ac:dyDescent="0.15">
      <c r="A29" s="176">
        <v>4430</v>
      </c>
      <c r="B29" s="311"/>
      <c r="C29" s="312"/>
      <c r="D29" s="313"/>
      <c r="E29" s="320"/>
      <c r="F29" s="102">
        <v>4</v>
      </c>
      <c r="G29" s="106">
        <v>136000</v>
      </c>
    </row>
    <row r="30" spans="1:7" ht="15" customHeight="1" x14ac:dyDescent="0.15">
      <c r="A30" s="176">
        <v>4530</v>
      </c>
      <c r="B30" s="311"/>
      <c r="C30" s="312"/>
      <c r="D30" s="313"/>
      <c r="E30" s="320"/>
      <c r="F30" s="102">
        <v>5</v>
      </c>
      <c r="G30" s="106">
        <v>172000</v>
      </c>
    </row>
    <row r="31" spans="1:7" ht="15" customHeight="1" thickBot="1" x14ac:dyDescent="0.2">
      <c r="A31" s="176">
        <v>4630</v>
      </c>
      <c r="B31" s="311"/>
      <c r="C31" s="312"/>
      <c r="D31" s="313"/>
      <c r="E31" s="328"/>
      <c r="F31" s="104">
        <v>6</v>
      </c>
      <c r="G31" s="108">
        <v>213000</v>
      </c>
    </row>
    <row r="32" spans="1:7" ht="15" customHeight="1" x14ac:dyDescent="0.15">
      <c r="A32" s="176">
        <v>5030</v>
      </c>
      <c r="B32" s="311"/>
      <c r="C32" s="312"/>
      <c r="D32" s="313"/>
      <c r="E32" s="305">
        <v>5</v>
      </c>
      <c r="F32" s="101" t="s">
        <v>29</v>
      </c>
      <c r="G32" s="105">
        <v>79000</v>
      </c>
    </row>
    <row r="33" spans="1:7" ht="15" customHeight="1" x14ac:dyDescent="0.15">
      <c r="A33" s="176">
        <v>5130</v>
      </c>
      <c r="B33" s="311"/>
      <c r="C33" s="312"/>
      <c r="D33" s="313"/>
      <c r="E33" s="306"/>
      <c r="F33" s="102">
        <v>1</v>
      </c>
      <c r="G33" s="106">
        <v>79000</v>
      </c>
    </row>
    <row r="34" spans="1:7" ht="15" customHeight="1" x14ac:dyDescent="0.15">
      <c r="A34" s="176">
        <v>5230</v>
      </c>
      <c r="B34" s="311"/>
      <c r="C34" s="312"/>
      <c r="D34" s="313"/>
      <c r="E34" s="306"/>
      <c r="F34" s="102">
        <v>2</v>
      </c>
      <c r="G34" s="106">
        <v>92000</v>
      </c>
    </row>
    <row r="35" spans="1:7" ht="15" customHeight="1" x14ac:dyDescent="0.15">
      <c r="A35" s="176">
        <v>5330</v>
      </c>
      <c r="B35" s="311"/>
      <c r="C35" s="312"/>
      <c r="D35" s="313"/>
      <c r="E35" s="306"/>
      <c r="F35" s="102">
        <v>3</v>
      </c>
      <c r="G35" s="106">
        <v>111000</v>
      </c>
    </row>
    <row r="36" spans="1:7" ht="15" customHeight="1" x14ac:dyDescent="0.15">
      <c r="A36" s="176">
        <v>5430</v>
      </c>
      <c r="B36" s="311"/>
      <c r="C36" s="312"/>
      <c r="D36" s="313"/>
      <c r="E36" s="306"/>
      <c r="F36" s="102">
        <v>4</v>
      </c>
      <c r="G36" s="106">
        <v>131000</v>
      </c>
    </row>
    <row r="37" spans="1:7" ht="15" customHeight="1" x14ac:dyDescent="0.15">
      <c r="A37" s="176">
        <v>5530</v>
      </c>
      <c r="B37" s="311"/>
      <c r="C37" s="312"/>
      <c r="D37" s="313"/>
      <c r="E37" s="306"/>
      <c r="F37" s="102">
        <v>5</v>
      </c>
      <c r="G37" s="106">
        <v>161000</v>
      </c>
    </row>
    <row r="38" spans="1:7" ht="15" customHeight="1" thickBot="1" x14ac:dyDescent="0.2">
      <c r="A38" s="176">
        <v>5630</v>
      </c>
      <c r="B38" s="311"/>
      <c r="C38" s="312"/>
      <c r="D38" s="313"/>
      <c r="E38" s="307"/>
      <c r="F38" s="104">
        <v>6</v>
      </c>
      <c r="G38" s="108">
        <v>201000</v>
      </c>
    </row>
    <row r="39" spans="1:7" ht="15" customHeight="1" x14ac:dyDescent="0.15">
      <c r="A39" s="177">
        <v>6030</v>
      </c>
      <c r="B39" s="311"/>
      <c r="C39" s="312"/>
      <c r="D39" s="313"/>
      <c r="E39" s="305">
        <v>6</v>
      </c>
      <c r="F39" s="101" t="s">
        <v>29</v>
      </c>
      <c r="G39" s="105">
        <v>69000</v>
      </c>
    </row>
    <row r="40" spans="1:7" ht="15" customHeight="1" x14ac:dyDescent="0.15">
      <c r="A40" s="177">
        <v>6130</v>
      </c>
      <c r="B40" s="311"/>
      <c r="C40" s="312"/>
      <c r="D40" s="313"/>
      <c r="E40" s="306"/>
      <c r="F40" s="102">
        <v>1</v>
      </c>
      <c r="G40" s="106">
        <v>69000</v>
      </c>
    </row>
    <row r="41" spans="1:7" ht="15" customHeight="1" x14ac:dyDescent="0.15">
      <c r="A41" s="177">
        <v>6230</v>
      </c>
      <c r="B41" s="311"/>
      <c r="C41" s="312"/>
      <c r="D41" s="313"/>
      <c r="E41" s="306"/>
      <c r="F41" s="102">
        <v>2</v>
      </c>
      <c r="G41" s="106">
        <v>82000</v>
      </c>
    </row>
    <row r="42" spans="1:7" ht="15" customHeight="1" x14ac:dyDescent="0.15">
      <c r="A42" s="177">
        <v>6330</v>
      </c>
      <c r="B42" s="311"/>
      <c r="C42" s="312"/>
      <c r="D42" s="313"/>
      <c r="E42" s="306"/>
      <c r="F42" s="102">
        <v>3</v>
      </c>
      <c r="G42" s="106">
        <v>104000</v>
      </c>
    </row>
    <row r="43" spans="1:7" ht="15" customHeight="1" x14ac:dyDescent="0.15">
      <c r="A43" s="177">
        <v>6430</v>
      </c>
      <c r="B43" s="311"/>
      <c r="C43" s="312"/>
      <c r="D43" s="313"/>
      <c r="E43" s="306"/>
      <c r="F43" s="102">
        <v>4</v>
      </c>
      <c r="G43" s="106">
        <v>124000</v>
      </c>
    </row>
    <row r="44" spans="1:7" ht="15" customHeight="1" x14ac:dyDescent="0.15">
      <c r="A44" s="177">
        <v>6530</v>
      </c>
      <c r="B44" s="311"/>
      <c r="C44" s="312"/>
      <c r="D44" s="313"/>
      <c r="E44" s="306"/>
      <c r="F44" s="102">
        <v>5</v>
      </c>
      <c r="G44" s="106">
        <v>154000</v>
      </c>
    </row>
    <row r="45" spans="1:7" ht="15" customHeight="1" thickBot="1" x14ac:dyDescent="0.2">
      <c r="A45" s="177">
        <v>6630</v>
      </c>
      <c r="B45" s="314"/>
      <c r="C45" s="315"/>
      <c r="D45" s="316"/>
      <c r="E45" s="329"/>
      <c r="F45" s="103">
        <v>6</v>
      </c>
      <c r="G45" s="107">
        <v>196000</v>
      </c>
    </row>
    <row r="46" spans="1:7" ht="15" customHeight="1" x14ac:dyDescent="0.15">
      <c r="A46" s="177">
        <v>4000</v>
      </c>
      <c r="B46" s="308" t="s">
        <v>76</v>
      </c>
      <c r="C46" s="309"/>
      <c r="D46" s="310"/>
      <c r="E46" s="322">
        <v>4</v>
      </c>
      <c r="F46" s="101" t="s">
        <v>29</v>
      </c>
      <c r="G46" s="105">
        <v>85000</v>
      </c>
    </row>
    <row r="47" spans="1:7" ht="15" customHeight="1" x14ac:dyDescent="0.15">
      <c r="A47" s="177">
        <v>4100</v>
      </c>
      <c r="B47" s="311"/>
      <c r="C47" s="312"/>
      <c r="D47" s="313"/>
      <c r="E47" s="323"/>
      <c r="F47" s="102">
        <v>1</v>
      </c>
      <c r="G47" s="109">
        <v>85000</v>
      </c>
    </row>
    <row r="48" spans="1:7" ht="15" customHeight="1" x14ac:dyDescent="0.15">
      <c r="A48" s="177">
        <v>4200</v>
      </c>
      <c r="B48" s="311"/>
      <c r="C48" s="312"/>
      <c r="D48" s="313"/>
      <c r="E48" s="323"/>
      <c r="F48" s="102">
        <v>2</v>
      </c>
      <c r="G48" s="106">
        <v>97000</v>
      </c>
    </row>
    <row r="49" spans="1:8" ht="15" customHeight="1" x14ac:dyDescent="0.15">
      <c r="A49" s="177">
        <v>4300</v>
      </c>
      <c r="B49" s="311"/>
      <c r="C49" s="312"/>
      <c r="D49" s="313"/>
      <c r="E49" s="323"/>
      <c r="F49" s="102">
        <v>3</v>
      </c>
      <c r="G49" s="106">
        <v>102000</v>
      </c>
    </row>
    <row r="50" spans="1:8" ht="15" customHeight="1" x14ac:dyDescent="0.15">
      <c r="A50" s="177">
        <v>4400</v>
      </c>
      <c r="B50" s="311"/>
      <c r="C50" s="312"/>
      <c r="D50" s="313"/>
      <c r="E50" s="323"/>
      <c r="F50" s="102">
        <v>4</v>
      </c>
      <c r="G50" s="106">
        <v>126000</v>
      </c>
    </row>
    <row r="51" spans="1:8" ht="15" customHeight="1" x14ac:dyDescent="0.15">
      <c r="A51" s="177">
        <v>4500</v>
      </c>
      <c r="B51" s="311"/>
      <c r="C51" s="312"/>
      <c r="D51" s="313"/>
      <c r="E51" s="323"/>
      <c r="F51" s="102">
        <v>5</v>
      </c>
      <c r="G51" s="106">
        <v>162000</v>
      </c>
    </row>
    <row r="52" spans="1:8" ht="15" customHeight="1" thickBot="1" x14ac:dyDescent="0.2">
      <c r="A52" s="177">
        <v>4600</v>
      </c>
      <c r="B52" s="311"/>
      <c r="C52" s="312"/>
      <c r="D52" s="313"/>
      <c r="E52" s="324"/>
      <c r="F52" s="104">
        <v>6</v>
      </c>
      <c r="G52" s="108">
        <v>203000</v>
      </c>
    </row>
    <row r="53" spans="1:8" ht="15" customHeight="1" x14ac:dyDescent="0.15">
      <c r="A53" s="175">
        <v>5000</v>
      </c>
      <c r="B53" s="311"/>
      <c r="C53" s="312"/>
      <c r="D53" s="313"/>
      <c r="E53" s="325">
        <v>5</v>
      </c>
      <c r="F53" s="101" t="s">
        <v>29</v>
      </c>
      <c r="G53" s="105">
        <v>70000</v>
      </c>
    </row>
    <row r="54" spans="1:8" ht="15" customHeight="1" thickBot="1" x14ac:dyDescent="0.2">
      <c r="A54" s="175">
        <v>5100</v>
      </c>
      <c r="B54" s="311"/>
      <c r="C54" s="312"/>
      <c r="D54" s="313"/>
      <c r="E54" s="326"/>
      <c r="F54" s="102">
        <v>1</v>
      </c>
      <c r="G54" s="106">
        <v>70000</v>
      </c>
    </row>
    <row r="55" spans="1:8" ht="15" customHeight="1" thickBot="1" x14ac:dyDescent="0.2">
      <c r="A55" s="175">
        <v>5200</v>
      </c>
      <c r="B55" s="311"/>
      <c r="C55" s="312"/>
      <c r="D55" s="313"/>
      <c r="E55" s="326"/>
      <c r="F55" s="102">
        <v>2</v>
      </c>
      <c r="G55" s="106">
        <v>82000</v>
      </c>
      <c r="H55" s="110"/>
    </row>
    <row r="56" spans="1:8" ht="15" customHeight="1" x14ac:dyDescent="0.15">
      <c r="A56" s="175">
        <v>5300</v>
      </c>
      <c r="B56" s="311"/>
      <c r="C56" s="312"/>
      <c r="D56" s="313"/>
      <c r="E56" s="326"/>
      <c r="F56" s="102">
        <v>3</v>
      </c>
      <c r="G56" s="106">
        <v>101000</v>
      </c>
    </row>
    <row r="57" spans="1:8" ht="15" customHeight="1" x14ac:dyDescent="0.15">
      <c r="A57" s="175">
        <v>5400</v>
      </c>
      <c r="B57" s="311"/>
      <c r="C57" s="312"/>
      <c r="D57" s="313"/>
      <c r="E57" s="326"/>
      <c r="F57" s="102">
        <v>4</v>
      </c>
      <c r="G57" s="106">
        <v>121000</v>
      </c>
    </row>
    <row r="58" spans="1:8" ht="15" customHeight="1" x14ac:dyDescent="0.15">
      <c r="A58" s="175">
        <v>5500</v>
      </c>
      <c r="B58" s="311"/>
      <c r="C58" s="312"/>
      <c r="D58" s="313"/>
      <c r="E58" s="326"/>
      <c r="F58" s="102">
        <v>5</v>
      </c>
      <c r="G58" s="106">
        <v>151000</v>
      </c>
    </row>
    <row r="59" spans="1:8" ht="15" customHeight="1" thickBot="1" x14ac:dyDescent="0.2">
      <c r="A59" s="175">
        <v>5600</v>
      </c>
      <c r="B59" s="311"/>
      <c r="C59" s="312"/>
      <c r="D59" s="313"/>
      <c r="E59" s="327"/>
      <c r="F59" s="104">
        <v>6</v>
      </c>
      <c r="G59" s="108">
        <v>191000</v>
      </c>
    </row>
    <row r="60" spans="1:8" ht="15" customHeight="1" x14ac:dyDescent="0.15">
      <c r="A60" s="175">
        <v>6000</v>
      </c>
      <c r="B60" s="311"/>
      <c r="C60" s="312"/>
      <c r="D60" s="313"/>
      <c r="E60" s="325">
        <v>6</v>
      </c>
      <c r="F60" s="101" t="s">
        <v>29</v>
      </c>
      <c r="G60" s="105">
        <v>60000</v>
      </c>
    </row>
    <row r="61" spans="1:8" ht="15" customHeight="1" x14ac:dyDescent="0.15">
      <c r="A61" s="175">
        <v>6100</v>
      </c>
      <c r="B61" s="311"/>
      <c r="C61" s="312"/>
      <c r="D61" s="313"/>
      <c r="E61" s="326"/>
      <c r="F61" s="102">
        <v>1</v>
      </c>
      <c r="G61" s="106">
        <v>60000</v>
      </c>
    </row>
    <row r="62" spans="1:8" ht="15" customHeight="1" x14ac:dyDescent="0.15">
      <c r="A62" s="175">
        <v>6200</v>
      </c>
      <c r="B62" s="311"/>
      <c r="C62" s="312"/>
      <c r="D62" s="313"/>
      <c r="E62" s="326"/>
      <c r="F62" s="102">
        <v>2</v>
      </c>
      <c r="G62" s="106">
        <v>72000</v>
      </c>
    </row>
    <row r="63" spans="1:8" ht="15" customHeight="1" x14ac:dyDescent="0.15">
      <c r="A63" s="175">
        <v>6300</v>
      </c>
      <c r="B63" s="311"/>
      <c r="C63" s="312"/>
      <c r="D63" s="313"/>
      <c r="E63" s="326"/>
      <c r="F63" s="102">
        <v>3</v>
      </c>
      <c r="G63" s="106">
        <v>94000</v>
      </c>
    </row>
    <row r="64" spans="1:8" ht="15" customHeight="1" x14ac:dyDescent="0.15">
      <c r="A64" s="175">
        <v>6400</v>
      </c>
      <c r="B64" s="311"/>
      <c r="C64" s="312"/>
      <c r="D64" s="313"/>
      <c r="E64" s="326"/>
      <c r="F64" s="102">
        <v>4</v>
      </c>
      <c r="G64" s="106">
        <v>114000</v>
      </c>
    </row>
    <row r="65" spans="1:7" ht="15" customHeight="1" x14ac:dyDescent="0.15">
      <c r="A65" s="175">
        <v>6500</v>
      </c>
      <c r="B65" s="311"/>
      <c r="C65" s="312"/>
      <c r="D65" s="313"/>
      <c r="E65" s="326"/>
      <c r="F65" s="102">
        <v>5</v>
      </c>
      <c r="G65" s="106">
        <v>144000</v>
      </c>
    </row>
    <row r="66" spans="1:7" ht="15" customHeight="1" thickBot="1" x14ac:dyDescent="0.2">
      <c r="A66" s="175">
        <v>6600</v>
      </c>
      <c r="B66" s="314"/>
      <c r="C66" s="315"/>
      <c r="D66" s="316"/>
      <c r="E66" s="327"/>
      <c r="F66" s="104">
        <v>6</v>
      </c>
      <c r="G66" s="108">
        <v>186000</v>
      </c>
    </row>
  </sheetData>
  <mergeCells count="15">
    <mergeCell ref="E46:E52"/>
    <mergeCell ref="E53:E59"/>
    <mergeCell ref="E60:E66"/>
    <mergeCell ref="B46:D66"/>
    <mergeCell ref="E25:E31"/>
    <mergeCell ref="E32:E38"/>
    <mergeCell ref="E39:E45"/>
    <mergeCell ref="B25:D45"/>
    <mergeCell ref="E18:E24"/>
    <mergeCell ref="B4:D24"/>
    <mergeCell ref="B2:D3"/>
    <mergeCell ref="E2:E3"/>
    <mergeCell ref="F2:F3"/>
    <mergeCell ref="E4:E10"/>
    <mergeCell ref="E11:E17"/>
  </mergeCells>
  <phoneticPr fontId="2"/>
  <pageMargins left="0.7" right="0.7" top="0.38" bottom="0.17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所要額調書（記入例)</vt:lpstr>
      <vt:lpstr>所要額調書（数式なし）</vt:lpstr>
      <vt:lpstr>所要額調書（数式あり）</vt:lpstr>
      <vt:lpstr>国加算等の計明細シート（数式あり）</vt:lpstr>
      <vt:lpstr>Sheet2</vt:lpstr>
      <vt:lpstr>Sheet2!Print_Area</vt:lpstr>
      <vt:lpstr>'所要額調書（記入例)'!Print_Area</vt:lpstr>
      <vt:lpstr>'所要額調書（数式あり）'!Print_Area</vt:lpstr>
      <vt:lpstr>'所要額調書（数式なし）'!Print_Area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2024-12-22T23:59:38Z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2020-08-27T00:17:21Z</vt:filetime>
  </property>
</Properties>
</file>